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60" yWindow="460" windowWidth="26060" windowHeight="19120" firstSheet="1" activeTab="1"/>
  </bookViews>
  <sheets>
    <sheet name="גיליון1" sheetId="1" r:id="rId1"/>
    <sheet name="המשמר החברתי - תנועות בחשבון הב" sheetId="2" r:id="rId2"/>
  </sheets>
  <definedNames/>
  <calcPr fullCalcOnLoad="1"/>
</workbook>
</file>

<file path=xl/sharedStrings.xml><?xml version="1.0" encoding="utf-8"?>
<sst xmlns="http://schemas.openxmlformats.org/spreadsheetml/2006/main" count="344" uniqueCount="61">
  <si>
    <t xml:space="preserve">תאריך </t>
  </si>
  <si>
    <t>תיאור</t>
  </si>
  <si>
    <t>יתרה בש"ח</t>
  </si>
  <si>
    <t>הע/הפ לבנ6600</t>
  </si>
  <si>
    <t>הוצאות</t>
  </si>
  <si>
    <t>הכנסות</t>
  </si>
  <si>
    <t>תרומות מקרנות</t>
  </si>
  <si>
    <t>קוד</t>
  </si>
  <si>
    <t>הערות</t>
  </si>
  <si>
    <t>חובה (יוצא)</t>
  </si>
  <si>
    <t>זכות (נכנס)</t>
  </si>
  <si>
    <t>תרומות מיחידים</t>
  </si>
  <si>
    <t>תפקיד</t>
  </si>
  <si>
    <t>מנכ"ל</t>
  </si>
  <si>
    <t>רכז מחקר</t>
  </si>
  <si>
    <t>עורך אתר</t>
  </si>
  <si>
    <t>מסלול מורחב</t>
  </si>
  <si>
    <t>רכז משקיפים</t>
  </si>
  <si>
    <t>שכבר בסיס בעבור עבודה בלבד, ברוטו</t>
  </si>
  <si>
    <t>סיווג</t>
  </si>
  <si>
    <t>משכורות ורכיבי שכר</t>
  </si>
  <si>
    <t>דוברות ויח״צ</t>
  </si>
  <si>
    <t>ניהול וגיוס כספים</t>
  </si>
  <si>
    <t>ספקים והחזרי הוצאות</t>
  </si>
  <si>
    <t>החזר הוצאות נסיעה - משקיפים</t>
  </si>
  <si>
    <t>החזר מביטוח לאומי</t>
  </si>
  <si>
    <t>אחר</t>
  </si>
  <si>
    <t>מקרא</t>
  </si>
  <si>
    <t xml:space="preserve">שיק 9001 </t>
  </si>
  <si>
    <t xml:space="preserve">שיק 10804 </t>
  </si>
  <si>
    <t xml:space="preserve">הפקדת שיק6600 </t>
  </si>
  <si>
    <t>עמלות בנקאיות</t>
  </si>
  <si>
    <t>משרות שכירים בעמותה 2017</t>
  </si>
  <si>
    <t>רכז מקומי</t>
  </si>
  <si>
    <t>עמלות פקיד 12</t>
  </si>
  <si>
    <t>העברה תוך יומי</t>
  </si>
  <si>
    <t>עמלות פקיד 7</t>
  </si>
  <si>
    <t>במסמך מוצגות התנועות בחשבון הבנק של העמותה (עמודות B-F) בתוספת הסיווג הרלוונטי. רוב התנועות הן שגרתיות, כמו תשלומי משכורת ורכיבי שכר. שימו לב שההצגה כאן היא על בסיס מזומן, כך שלא יופיעו התחייבויות של העמותה שעדיין לא שולמו. היות שהעמותה אינה נוהגת לדחות תשלומים, התחייבויות כאלה הן מעטות וזניחות. לכן בחרנו בצורת הצגה זו, המעניקה, לדעתנו, גישה פשוטה למצבה הכספי של העמותה ולפעולותיה הכספיות.</t>
  </si>
  <si>
    <t>מזומן חישב6600</t>
  </si>
  <si>
    <t>עמלות פקיד 11</t>
  </si>
  <si>
    <t>ישראל תורמת-י</t>
  </si>
  <si>
    <t>החזר זיכוי (ת.ערך: 8/3/2017)</t>
  </si>
  <si>
    <t>הסוכנות היהו-י</t>
  </si>
  <si>
    <t>עמלות פקיד 9</t>
  </si>
  <si>
    <t>המרכז לטכנול-י</t>
  </si>
  <si>
    <t>החזר זיכוי (ת.ערך: 8/5/2017)</t>
  </si>
  <si>
    <t>מאוצר החייל-י</t>
  </si>
  <si>
    <t>מב. הפועלים-י</t>
  </si>
  <si>
    <t>מב.המזרחי ס.-י</t>
  </si>
  <si>
    <t>בל"ל זיכויים ב</t>
  </si>
  <si>
    <t>מבנק יהב ס.-י</t>
  </si>
  <si>
    <t>עמלות פקיד 14</t>
  </si>
  <si>
    <t>עמלות פקיד 17</t>
  </si>
  <si>
    <t>מב.דיסקונט ס-י</t>
  </si>
  <si>
    <t>החזר זיכוי (ת.ערך: 9/8/2017)</t>
  </si>
  <si>
    <t>העברה ברשת 106</t>
  </si>
  <si>
    <t>עמלות פקיד 6</t>
  </si>
  <si>
    <t>הפ.מזומן* 6600</t>
  </si>
  <si>
    <t>עמלות פקיד 4</t>
  </si>
  <si>
    <t>הפניקס חב` ל-י</t>
  </si>
  <si>
    <t>המשמר החברתי - פירוט תנועות כספיות - 1 בינואר עד 31 בדצמבר 2017</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</si>
</sst>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00%"/>
    <numFmt numFmtId="179" formatCode="0.0000%"/>
    <numFmt numFmtId="180" formatCode="0.00000%"/>
    <numFmt numFmtId="181" formatCode="0.0%"/>
    <numFmt numFmtId="182" formatCode="0.0000"/>
    <numFmt numFmtId="183" formatCode="[$-40D]dddd\ dd\ mmmm\ yyyy"/>
    <numFmt numFmtId="184" formatCode="#,##0.0"/>
  </numFmts>
  <fonts count="48">
    <font>
      <sz val="11"/>
      <color theme="1"/>
      <name val="Calibri"/>
      <family val="2"/>
    </font>
    <font>
      <sz val="11"/>
      <color indexed="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8"/>
      <color indexed="8"/>
      <name val="Calibri"/>
      <family val="2"/>
    </font>
    <font>
      <b/>
      <sz val="18"/>
      <color indexed="8"/>
      <name val="Arial"/>
      <family val="0"/>
    </font>
    <font>
      <b/>
      <sz val="11"/>
      <color indexed="8"/>
      <name val="Arial"/>
      <family val="0"/>
    </font>
    <font>
      <sz val="11"/>
      <color indexed="63"/>
      <name val="Arial"/>
      <family val="2"/>
    </font>
    <font>
      <b/>
      <u val="single"/>
      <sz val="11"/>
      <color indexed="8"/>
      <name val="Arial"/>
      <family val="0"/>
    </font>
    <font>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
      <b/>
      <sz val="18"/>
      <color theme="1"/>
      <name val="Arial"/>
      <family val="0"/>
    </font>
    <font>
      <sz val="11"/>
      <color theme="1"/>
      <name val="Arial"/>
      <family val="0"/>
    </font>
    <font>
      <b/>
      <sz val="11"/>
      <color theme="1"/>
      <name val="Arial"/>
      <family val="0"/>
    </font>
    <font>
      <sz val="11"/>
      <color rgb="FF333333"/>
      <name val="Arial"/>
      <family val="2"/>
    </font>
    <font>
      <b/>
      <u val="single"/>
      <sz val="11"/>
      <color theme="1"/>
      <name val="Arial"/>
      <family val="0"/>
    </font>
    <font>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7D7E82"/>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808080"/>
      </left>
      <right style="thin">
        <color rgb="FF808080"/>
      </right>
      <top style="thin">
        <color rgb="FF808080"/>
      </top>
      <bottom style="thin">
        <color rgb="FF808080"/>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5">
    <xf numFmtId="0" fontId="0" fillId="0" borderId="0" xfId="0" applyFont="1" applyAlignment="1">
      <alignment/>
    </xf>
    <xf numFmtId="0" fontId="0" fillId="33" borderId="0" xfId="0" applyFill="1"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ill="1" applyBorder="1" applyAlignment="1">
      <alignment/>
    </xf>
    <xf numFmtId="0" fontId="39" fillId="0" borderId="0" xfId="0" applyFont="1" applyBorder="1" applyAlignment="1">
      <alignment/>
    </xf>
    <xf numFmtId="0" fontId="0" fillId="33" borderId="0" xfId="0" applyFont="1" applyFill="1" applyAlignment="1">
      <alignment/>
    </xf>
    <xf numFmtId="0" fontId="0" fillId="0" borderId="0" xfId="0" applyFont="1" applyAlignment="1">
      <alignment/>
    </xf>
    <xf numFmtId="0" fontId="41" fillId="33" borderId="0" xfId="0" applyFont="1" applyFill="1" applyBorder="1" applyAlignment="1">
      <alignment horizontal="center" wrapText="1" readingOrder="2"/>
    </xf>
    <xf numFmtId="9" fontId="0" fillId="0" borderId="0" xfId="57" applyNumberFormat="1" applyFont="1" applyBorder="1" applyAlignment="1">
      <alignment/>
    </xf>
    <xf numFmtId="9" fontId="0" fillId="0" borderId="0" xfId="0" applyNumberFormat="1" applyFont="1" applyBorder="1" applyAlignment="1">
      <alignment/>
    </xf>
    <xf numFmtId="0" fontId="42" fillId="33" borderId="0" xfId="0" applyFont="1" applyFill="1" applyBorder="1" applyAlignment="1">
      <alignment horizontal="center" wrapText="1" readingOrder="2"/>
    </xf>
    <xf numFmtId="0" fontId="43" fillId="33" borderId="0" xfId="0" applyFont="1" applyFill="1" applyAlignment="1">
      <alignment/>
    </xf>
    <xf numFmtId="0" fontId="43" fillId="33" borderId="0" xfId="0" applyNumberFormat="1" applyFont="1" applyFill="1" applyAlignment="1">
      <alignment horizontal="center"/>
    </xf>
    <xf numFmtId="0" fontId="43" fillId="33" borderId="0" xfId="0" applyFont="1" applyFill="1" applyBorder="1" applyAlignment="1">
      <alignment/>
    </xf>
    <xf numFmtId="0" fontId="43" fillId="0" borderId="0" xfId="0" applyFont="1" applyAlignment="1">
      <alignment/>
    </xf>
    <xf numFmtId="4" fontId="43" fillId="0" borderId="0" xfId="0" applyNumberFormat="1" applyFont="1" applyBorder="1" applyAlignment="1">
      <alignment horizontal="center"/>
    </xf>
    <xf numFmtId="0" fontId="44" fillId="33" borderId="0" xfId="0" applyFont="1" applyFill="1" applyBorder="1" applyAlignment="1">
      <alignment/>
    </xf>
    <xf numFmtId="9" fontId="43" fillId="0" borderId="0" xfId="57" applyNumberFormat="1" applyFont="1" applyBorder="1" applyAlignment="1">
      <alignment/>
    </xf>
    <xf numFmtId="0" fontId="43" fillId="0" borderId="0" xfId="0" applyFont="1" applyBorder="1" applyAlignment="1">
      <alignment horizontal="center"/>
    </xf>
    <xf numFmtId="9" fontId="43" fillId="0" borderId="0" xfId="0" applyNumberFormat="1" applyFont="1" applyBorder="1" applyAlignment="1">
      <alignment/>
    </xf>
    <xf numFmtId="0" fontId="44" fillId="34" borderId="10" xfId="0" applyNumberFormat="1" applyFont="1" applyFill="1" applyBorder="1" applyAlignment="1">
      <alignment horizontal="center" vertical="center" wrapText="1"/>
    </xf>
    <xf numFmtId="0" fontId="44" fillId="34" borderId="10" xfId="0" applyFont="1" applyFill="1" applyBorder="1" applyAlignment="1">
      <alignment horizontal="right" vertical="center" wrapText="1"/>
    </xf>
    <xf numFmtId="0" fontId="43" fillId="33" borderId="10" xfId="0" applyNumberFormat="1" applyFont="1" applyFill="1" applyBorder="1" applyAlignment="1">
      <alignment horizontal="center" vertical="center"/>
    </xf>
    <xf numFmtId="0" fontId="43" fillId="35" borderId="10" xfId="0" applyNumberFormat="1" applyFont="1" applyFill="1" applyBorder="1" applyAlignment="1">
      <alignment horizontal="center" vertical="center"/>
    </xf>
    <xf numFmtId="0" fontId="43" fillId="33" borderId="10" xfId="0" applyNumberFormat="1" applyFont="1" applyFill="1" applyBorder="1" applyAlignment="1">
      <alignment horizontal="center"/>
    </xf>
    <xf numFmtId="0" fontId="43" fillId="0" borderId="0" xfId="0" applyFont="1" applyBorder="1" applyAlignment="1">
      <alignment/>
    </xf>
    <xf numFmtId="0" fontId="43" fillId="33" borderId="10" xfId="0" applyFont="1" applyFill="1" applyBorder="1" applyAlignment="1">
      <alignment horizontal="center"/>
    </xf>
    <xf numFmtId="0" fontId="45" fillId="33" borderId="11" xfId="0" applyFont="1" applyFill="1" applyBorder="1" applyAlignment="1">
      <alignment horizontal="right"/>
    </xf>
    <xf numFmtId="0" fontId="43" fillId="33" borderId="0" xfId="0" applyFont="1" applyFill="1" applyAlignment="1">
      <alignment horizontal="right"/>
    </xf>
    <xf numFmtId="0" fontId="43" fillId="0" borderId="0" xfId="0" applyFont="1" applyBorder="1" applyAlignment="1">
      <alignment horizontal="right"/>
    </xf>
    <xf numFmtId="0" fontId="44" fillId="33" borderId="0" xfId="0" applyFont="1" applyFill="1" applyBorder="1" applyAlignment="1">
      <alignment horizontal="right"/>
    </xf>
    <xf numFmtId="9" fontId="43" fillId="33" borderId="0" xfId="57" applyFont="1" applyFill="1" applyBorder="1" applyAlignment="1">
      <alignment horizontal="right"/>
    </xf>
    <xf numFmtId="9" fontId="43" fillId="0" borderId="0" xfId="57" applyNumberFormat="1" applyFont="1" applyBorder="1" applyAlignment="1">
      <alignment horizontal="right"/>
    </xf>
    <xf numFmtId="9" fontId="43" fillId="0" borderId="0" xfId="0" applyNumberFormat="1" applyFont="1" applyBorder="1" applyAlignment="1">
      <alignment horizontal="right"/>
    </xf>
    <xf numFmtId="0" fontId="43" fillId="33" borderId="10" xfId="0" applyFont="1" applyFill="1" applyBorder="1" applyAlignment="1">
      <alignment horizontal="right"/>
    </xf>
    <xf numFmtId="0" fontId="44" fillId="0" borderId="10" xfId="0" applyFont="1" applyBorder="1" applyAlignment="1">
      <alignment horizontal="right"/>
    </xf>
    <xf numFmtId="0" fontId="43" fillId="0" borderId="12" xfId="0" applyFont="1" applyBorder="1" applyAlignment="1">
      <alignment horizontal="right"/>
    </xf>
    <xf numFmtId="0" fontId="43" fillId="0" borderId="13" xfId="0" applyFont="1" applyBorder="1" applyAlignment="1">
      <alignment horizontal="right"/>
    </xf>
    <xf numFmtId="0" fontId="43" fillId="0" borderId="10" xfId="0" applyFont="1" applyBorder="1" applyAlignment="1">
      <alignment horizontal="right"/>
    </xf>
    <xf numFmtId="4" fontId="43" fillId="0" borderId="0" xfId="0" applyNumberFormat="1" applyFont="1" applyBorder="1" applyAlignment="1">
      <alignment horizontal="right"/>
    </xf>
    <xf numFmtId="0" fontId="0" fillId="33" borderId="10" xfId="0" applyFill="1" applyBorder="1" applyAlignment="1">
      <alignment horizontal="center"/>
    </xf>
    <xf numFmtId="0" fontId="44" fillId="33" borderId="14" xfId="0" applyFont="1" applyFill="1" applyBorder="1" applyAlignment="1">
      <alignment horizontal="center" vertical="center" wrapText="1" readingOrder="2"/>
    </xf>
    <xf numFmtId="0" fontId="44" fillId="33" borderId="10" xfId="0" applyFont="1" applyFill="1" applyBorder="1" applyAlignment="1">
      <alignment horizontal="center" vertical="center" wrapText="1" readingOrder="2"/>
    </xf>
    <xf numFmtId="0" fontId="44" fillId="0" borderId="0" xfId="0" applyFont="1" applyAlignment="1">
      <alignment horizontal="center"/>
    </xf>
    <xf numFmtId="0" fontId="44" fillId="33" borderId="10" xfId="0" applyFont="1" applyFill="1" applyBorder="1" applyAlignment="1">
      <alignment horizontal="center"/>
    </xf>
    <xf numFmtId="4" fontId="43" fillId="33" borderId="0" xfId="0" applyNumberFormat="1" applyFont="1" applyFill="1" applyAlignment="1">
      <alignment horizontal="center"/>
    </xf>
    <xf numFmtId="4" fontId="43" fillId="0" borderId="0" xfId="0" applyNumberFormat="1" applyFont="1" applyAlignment="1">
      <alignment horizontal="center"/>
    </xf>
    <xf numFmtId="4" fontId="43" fillId="0" borderId="15" xfId="0" applyNumberFormat="1" applyFont="1" applyBorder="1" applyAlignment="1">
      <alignment horizontal="center"/>
    </xf>
    <xf numFmtId="4" fontId="44" fillId="33" borderId="0" xfId="0" applyNumberFormat="1" applyFont="1" applyFill="1" applyBorder="1" applyAlignment="1">
      <alignment horizontal="center"/>
    </xf>
    <xf numFmtId="4" fontId="43" fillId="33" borderId="0" xfId="0" applyNumberFormat="1" applyFont="1" applyFill="1" applyBorder="1" applyAlignment="1">
      <alignment horizontal="center"/>
    </xf>
    <xf numFmtId="4" fontId="43" fillId="0" borderId="0" xfId="57" applyNumberFormat="1" applyFont="1" applyBorder="1" applyAlignment="1">
      <alignment horizontal="center"/>
    </xf>
    <xf numFmtId="4" fontId="44" fillId="34" borderId="10" xfId="0" applyNumberFormat="1" applyFont="1" applyFill="1" applyBorder="1" applyAlignment="1">
      <alignment horizontal="center" vertical="center" wrapText="1"/>
    </xf>
    <xf numFmtId="4" fontId="45" fillId="33" borderId="11" xfId="0" applyNumberFormat="1" applyFont="1" applyFill="1" applyBorder="1" applyAlignment="1">
      <alignment horizontal="center"/>
    </xf>
    <xf numFmtId="0" fontId="46" fillId="0" borderId="0" xfId="0" applyFont="1" applyAlignment="1">
      <alignment horizontal="right"/>
    </xf>
    <xf numFmtId="14" fontId="45" fillId="33" borderId="11" xfId="0" applyNumberFormat="1" applyFont="1" applyFill="1" applyBorder="1" applyAlignment="1">
      <alignment horizontal="center"/>
    </xf>
    <xf numFmtId="0" fontId="43" fillId="0" borderId="10" xfId="0" applyNumberFormat="1" applyFont="1" applyFill="1" applyBorder="1" applyAlignment="1">
      <alignment horizontal="center"/>
    </xf>
    <xf numFmtId="0" fontId="43" fillId="33" borderId="16" xfId="0" applyFont="1" applyFill="1" applyBorder="1" applyAlignment="1">
      <alignment horizontal="center" vertical="center" wrapText="1"/>
    </xf>
    <xf numFmtId="0" fontId="43" fillId="33" borderId="17" xfId="0" applyFont="1" applyFill="1" applyBorder="1" applyAlignment="1">
      <alignment horizontal="center" vertical="center" wrapText="1"/>
    </xf>
    <xf numFmtId="0" fontId="43" fillId="33" borderId="18" xfId="0" applyFont="1" applyFill="1" applyBorder="1" applyAlignment="1">
      <alignment horizontal="center" vertical="center" wrapText="1"/>
    </xf>
    <xf numFmtId="0" fontId="43" fillId="33" borderId="19" xfId="0" applyFont="1" applyFill="1" applyBorder="1" applyAlignment="1">
      <alignment horizontal="center" vertical="center" wrapText="1"/>
    </xf>
    <xf numFmtId="0" fontId="43" fillId="33" borderId="0" xfId="0" applyFont="1" applyFill="1" applyBorder="1" applyAlignment="1">
      <alignment horizontal="center" vertical="center" wrapText="1"/>
    </xf>
    <xf numFmtId="0" fontId="43" fillId="33" borderId="20" xfId="0" applyFont="1" applyFill="1" applyBorder="1" applyAlignment="1">
      <alignment horizontal="center" vertical="center" wrapText="1"/>
    </xf>
    <xf numFmtId="0" fontId="43" fillId="33" borderId="21" xfId="0" applyFont="1" applyFill="1" applyBorder="1" applyAlignment="1">
      <alignment horizontal="center" vertical="center" wrapText="1"/>
    </xf>
    <xf numFmtId="0" fontId="43" fillId="33" borderId="22" xfId="0" applyFont="1" applyFill="1" applyBorder="1" applyAlignment="1">
      <alignment horizontal="center" vertical="center" wrapText="1"/>
    </xf>
    <xf numFmtId="0" fontId="43" fillId="33" borderId="23" xfId="0" applyFont="1" applyFill="1" applyBorder="1" applyAlignment="1">
      <alignment horizontal="center" vertical="center" wrapText="1"/>
    </xf>
    <xf numFmtId="0" fontId="42" fillId="33" borderId="0" xfId="0" applyFont="1" applyFill="1" applyBorder="1" applyAlignment="1">
      <alignment horizontal="center" wrapText="1" readingOrder="2"/>
    </xf>
    <xf numFmtId="0" fontId="43" fillId="0" borderId="0" xfId="0" applyFont="1" applyAlignment="1">
      <alignment/>
    </xf>
    <xf numFmtId="3" fontId="43" fillId="0" borderId="14" xfId="57" applyNumberFormat="1" applyFont="1" applyBorder="1" applyAlignment="1">
      <alignment horizontal="right"/>
    </xf>
    <xf numFmtId="0" fontId="0" fillId="0" borderId="13" xfId="0" applyBorder="1" applyAlignment="1">
      <alignment horizontal="right"/>
    </xf>
    <xf numFmtId="0" fontId="46" fillId="33" borderId="24" xfId="0" applyFont="1" applyFill="1" applyBorder="1" applyAlignment="1">
      <alignment vertical="center" wrapText="1" readingOrder="2"/>
    </xf>
    <xf numFmtId="0" fontId="47" fillId="0" borderId="25" xfId="0" applyFont="1" applyBorder="1" applyAlignment="1">
      <alignment/>
    </xf>
    <xf numFmtId="0" fontId="47" fillId="0" borderId="26" xfId="0" applyFont="1" applyBorder="1" applyAlignment="1">
      <alignment/>
    </xf>
    <xf numFmtId="0" fontId="44" fillId="33" borderId="12" xfId="0" applyFont="1" applyFill="1" applyBorder="1" applyAlignment="1">
      <alignment horizontal="right"/>
    </xf>
    <xf numFmtId="3" fontId="43" fillId="33" borderId="14" xfId="0"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133350</xdr:colOff>
      <xdr:row>0</xdr:row>
      <xdr:rowOff>152400</xdr:rowOff>
    </xdr:to>
    <xdr:pic>
      <xdr:nvPicPr>
        <xdr:cNvPr id="1" name="Picture 1" hidden="1"/>
        <xdr:cNvPicPr preferRelativeResize="1">
          <a:picLocks noChangeAspect="1"/>
        </xdr:cNvPicPr>
      </xdr:nvPicPr>
      <xdr:blipFill>
        <a:blip r:embed="rId1"/>
        <a:stretch>
          <a:fillRect/>
        </a:stretch>
      </xdr:blipFill>
      <xdr:spPr>
        <a:xfrm>
          <a:off x="1076325" y="0"/>
          <a:ext cx="13335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D17" sqref="A3:D17"/>
    </sheetView>
  </sheetViews>
  <sheetFormatPr defaultColWidth="7.28125" defaultRowHeight="15"/>
  <cols>
    <col min="1" max="1" width="6.28125" style="0" customWidth="1"/>
    <col min="2" max="2" width="13.00390625" style="0" customWidth="1"/>
    <col min="3" max="3" width="13.140625" style="0" customWidth="1"/>
    <col min="4" max="45" width="9.00390625" style="0" customWidth="1"/>
    <col min="46" max="72" width="6.28125" style="0" customWidth="1"/>
    <col min="73" max="73" width="7.140625" style="0" customWidth="1"/>
    <col min="74" max="74" width="6.28125" style="0" customWidth="1"/>
  </cols>
  <sheetData/>
  <sheetProtection/>
  <printOptions/>
  <pageMargins left="0.75" right="0.75" top="1" bottom="1" header="0.3" footer="0.3"/>
  <pageSetup orientation="portrait" paperSize="3"/>
</worksheet>
</file>

<file path=xl/worksheets/sheet2.xml><?xml version="1.0" encoding="utf-8"?>
<worksheet xmlns="http://schemas.openxmlformats.org/spreadsheetml/2006/main" xmlns:r="http://schemas.openxmlformats.org/officeDocument/2006/relationships">
  <dimension ref="A1:DL349"/>
  <sheetViews>
    <sheetView showGridLines="0" rightToLeft="1" tabSelected="1" zoomScalePageLayoutView="0" workbookViewId="0" topLeftCell="A1">
      <selection activeCell="A2" sqref="A2"/>
    </sheetView>
  </sheetViews>
  <sheetFormatPr defaultColWidth="11.421875" defaultRowHeight="15"/>
  <cols>
    <col min="1" max="1" width="2.8515625" style="12" customWidth="1"/>
    <col min="2" max="2" width="13.28125" style="13" customWidth="1"/>
    <col min="3" max="3" width="10.8515625" style="29" customWidth="1"/>
    <col min="4" max="4" width="29.28125" style="29" customWidth="1"/>
    <col min="5" max="5" width="13.140625" style="46" customWidth="1"/>
    <col min="6" max="6" width="12.140625" style="46" customWidth="1"/>
    <col min="7" max="7" width="12.28125" style="46" customWidth="1"/>
    <col min="8" max="8" width="28.140625" style="29" customWidth="1"/>
    <col min="9" max="9" width="9.140625" style="12" customWidth="1"/>
    <col min="10" max="10" width="2.7109375" style="12" customWidth="1"/>
    <col min="11" max="11" width="10.28125" style="12" customWidth="1"/>
    <col min="12" max="12" width="6.28125" style="2" customWidth="1"/>
    <col min="13" max="13" width="6.00390625" style="2" customWidth="1"/>
    <col min="14" max="14" width="13.140625" style="2" customWidth="1"/>
    <col min="15" max="15" width="19.28125" style="2" customWidth="1"/>
    <col min="16" max="16" width="9.28125" style="2" customWidth="1"/>
    <col min="17" max="17" width="55.28125" style="2" customWidth="1"/>
    <col min="18" max="22" width="9.28125" style="2" customWidth="1"/>
    <col min="23" max="39" width="9.28125" style="1" bestFit="1" customWidth="1"/>
    <col min="40" max="40" width="9.28125" style="1" customWidth="1"/>
    <col min="41" max="52" width="9.28125" style="1" bestFit="1" customWidth="1"/>
    <col min="53" max="53" width="9.28125" style="1" customWidth="1"/>
    <col min="54" max="115" width="9.28125" style="1" bestFit="1" customWidth="1"/>
    <col min="116" max="116" width="6.28125" style="1" customWidth="1"/>
    <col min="117" max="16384" width="10.8515625" style="1" customWidth="1"/>
  </cols>
  <sheetData>
    <row r="1" spans="1:13" ht="24" customHeight="1">
      <c r="A1" s="66" t="s">
        <v>60</v>
      </c>
      <c r="B1" s="67"/>
      <c r="C1" s="67"/>
      <c r="D1" s="67"/>
      <c r="E1" s="67"/>
      <c r="F1" s="67"/>
      <c r="G1" s="67"/>
      <c r="H1" s="67"/>
      <c r="I1" s="67"/>
      <c r="J1" s="67"/>
      <c r="K1" s="11"/>
      <c r="L1" s="8"/>
      <c r="M1" s="8"/>
    </row>
    <row r="2" ht="15.75" thickBot="1"/>
    <row r="3" spans="2:9" ht="15.75" customHeight="1">
      <c r="B3" s="57" t="s">
        <v>37</v>
      </c>
      <c r="C3" s="58"/>
      <c r="D3" s="58"/>
      <c r="E3" s="58"/>
      <c r="F3" s="58"/>
      <c r="G3" s="58"/>
      <c r="H3" s="58"/>
      <c r="I3" s="59"/>
    </row>
    <row r="4" spans="2:9" ht="14.25" customHeight="1">
      <c r="B4" s="60"/>
      <c r="C4" s="61"/>
      <c r="D4" s="61"/>
      <c r="E4" s="61"/>
      <c r="F4" s="61"/>
      <c r="G4" s="61"/>
      <c r="H4" s="61"/>
      <c r="I4" s="62"/>
    </row>
    <row r="5" spans="2:9" ht="14.25" customHeight="1">
      <c r="B5" s="60"/>
      <c r="C5" s="61"/>
      <c r="D5" s="61"/>
      <c r="E5" s="61"/>
      <c r="F5" s="61"/>
      <c r="G5" s="61"/>
      <c r="H5" s="61"/>
      <c r="I5" s="62"/>
    </row>
    <row r="6" spans="2:9" ht="14.25" customHeight="1">
      <c r="B6" s="60"/>
      <c r="C6" s="61"/>
      <c r="D6" s="61"/>
      <c r="E6" s="61"/>
      <c r="F6" s="61"/>
      <c r="G6" s="61"/>
      <c r="H6" s="61"/>
      <c r="I6" s="62"/>
    </row>
    <row r="7" spans="2:9" ht="3" customHeight="1">
      <c r="B7" s="60"/>
      <c r="C7" s="61"/>
      <c r="D7" s="61"/>
      <c r="E7" s="61"/>
      <c r="F7" s="61"/>
      <c r="G7" s="61"/>
      <c r="H7" s="61"/>
      <c r="I7" s="62"/>
    </row>
    <row r="8" spans="2:9" ht="9" customHeight="1">
      <c r="B8" s="60"/>
      <c r="C8" s="61"/>
      <c r="D8" s="61"/>
      <c r="E8" s="61"/>
      <c r="F8" s="61"/>
      <c r="G8" s="61"/>
      <c r="H8" s="61"/>
      <c r="I8" s="62"/>
    </row>
    <row r="9" spans="2:9" ht="15" customHeight="1" hidden="1">
      <c r="B9" s="60"/>
      <c r="C9" s="61"/>
      <c r="D9" s="61"/>
      <c r="E9" s="61"/>
      <c r="F9" s="61"/>
      <c r="G9" s="61"/>
      <c r="H9" s="61"/>
      <c r="I9" s="62"/>
    </row>
    <row r="10" spans="2:9" ht="9" customHeight="1" thickBot="1">
      <c r="B10" s="63"/>
      <c r="C10" s="64"/>
      <c r="D10" s="64"/>
      <c r="E10" s="64"/>
      <c r="F10" s="64"/>
      <c r="G10" s="64"/>
      <c r="H10" s="64"/>
      <c r="I10" s="65"/>
    </row>
    <row r="12" spans="2:10" ht="15">
      <c r="B12" s="70" t="s">
        <v>27</v>
      </c>
      <c r="C12" s="71"/>
      <c r="D12" s="72"/>
      <c r="E12" s="16"/>
      <c r="F12" s="16"/>
      <c r="G12" s="16"/>
      <c r="H12" s="30"/>
      <c r="I12" s="26"/>
      <c r="J12" s="14"/>
    </row>
    <row r="13" spans="2:22" ht="15">
      <c r="B13" s="41"/>
      <c r="C13" s="36" t="s">
        <v>7</v>
      </c>
      <c r="D13" s="36" t="s">
        <v>19</v>
      </c>
      <c r="E13" s="16"/>
      <c r="F13" s="16"/>
      <c r="G13" s="16"/>
      <c r="H13" s="30"/>
      <c r="I13" s="26"/>
      <c r="J13" s="14"/>
      <c r="L13" s="6"/>
      <c r="M13" s="6"/>
      <c r="N13" s="6"/>
      <c r="O13" s="6"/>
      <c r="P13" s="6"/>
      <c r="Q13" s="6"/>
      <c r="R13" s="6"/>
      <c r="S13" s="6"/>
      <c r="T13" s="6"/>
      <c r="U13" s="6"/>
      <c r="V13" s="6"/>
    </row>
    <row r="14" spans="2:22" ht="15">
      <c r="B14" s="42" t="s">
        <v>4</v>
      </c>
      <c r="C14" s="37"/>
      <c r="D14" s="38"/>
      <c r="E14" s="16"/>
      <c r="F14" s="16"/>
      <c r="G14" s="16"/>
      <c r="H14" s="30"/>
      <c r="I14" s="26"/>
      <c r="J14" s="14"/>
      <c r="L14" s="6"/>
      <c r="M14" s="6"/>
      <c r="N14" s="6"/>
      <c r="O14" s="6"/>
      <c r="P14" s="6"/>
      <c r="Q14" s="6"/>
      <c r="R14" s="6"/>
      <c r="S14" s="6"/>
      <c r="T14" s="6"/>
      <c r="U14" s="6"/>
      <c r="V14" s="6"/>
    </row>
    <row r="15" spans="2:22" ht="15">
      <c r="B15" s="41"/>
      <c r="C15" s="39">
        <v>1</v>
      </c>
      <c r="D15" s="39" t="s">
        <v>20</v>
      </c>
      <c r="E15" s="16"/>
      <c r="F15" s="16"/>
      <c r="G15" s="16"/>
      <c r="H15" s="30"/>
      <c r="I15" s="26"/>
      <c r="J15" s="14"/>
      <c r="L15" s="6"/>
      <c r="M15" s="6"/>
      <c r="N15" s="6"/>
      <c r="O15" s="6"/>
      <c r="P15" s="6"/>
      <c r="Q15" s="6"/>
      <c r="R15" s="6"/>
      <c r="S15" s="6"/>
      <c r="T15" s="6"/>
      <c r="U15" s="6"/>
      <c r="V15" s="6"/>
    </row>
    <row r="16" spans="2:22" ht="15">
      <c r="B16" s="43"/>
      <c r="C16" s="39">
        <v>2</v>
      </c>
      <c r="D16" s="39" t="s">
        <v>21</v>
      </c>
      <c r="E16" s="16"/>
      <c r="F16" s="16"/>
      <c r="G16" s="16"/>
      <c r="H16" s="30"/>
      <c r="I16" s="26"/>
      <c r="J16" s="14"/>
      <c r="L16" s="6"/>
      <c r="M16" s="6"/>
      <c r="N16" s="6"/>
      <c r="O16" s="6"/>
      <c r="P16" s="6"/>
      <c r="Q16" s="6"/>
      <c r="R16" s="6"/>
      <c r="S16" s="6"/>
      <c r="T16" s="6"/>
      <c r="U16" s="6"/>
      <c r="V16" s="6"/>
    </row>
    <row r="17" spans="2:22" ht="15">
      <c r="B17" s="43"/>
      <c r="C17" s="39">
        <v>3</v>
      </c>
      <c r="D17" s="39" t="s">
        <v>22</v>
      </c>
      <c r="E17" s="16"/>
      <c r="F17" s="16"/>
      <c r="G17" s="16"/>
      <c r="H17" s="30"/>
      <c r="I17" s="26"/>
      <c r="J17" s="14"/>
      <c r="L17" s="6"/>
      <c r="M17" s="6"/>
      <c r="N17" s="6"/>
      <c r="O17" s="6"/>
      <c r="P17" s="6"/>
      <c r="Q17" s="6"/>
      <c r="R17" s="6"/>
      <c r="S17" s="6"/>
      <c r="T17" s="6"/>
      <c r="U17" s="6"/>
      <c r="V17" s="6"/>
    </row>
    <row r="18" spans="2:22" ht="15">
      <c r="B18" s="43"/>
      <c r="C18" s="39">
        <v>4</v>
      </c>
      <c r="D18" s="39" t="s">
        <v>23</v>
      </c>
      <c r="E18" s="16"/>
      <c r="F18" s="16"/>
      <c r="G18" s="16"/>
      <c r="H18" s="30"/>
      <c r="I18" s="26"/>
      <c r="J18" s="14"/>
      <c r="L18" s="6"/>
      <c r="M18" s="6"/>
      <c r="N18" s="6"/>
      <c r="O18" s="6"/>
      <c r="P18" s="6"/>
      <c r="Q18" s="6"/>
      <c r="R18" s="6"/>
      <c r="S18" s="6"/>
      <c r="T18" s="6"/>
      <c r="U18" s="6"/>
      <c r="V18" s="6"/>
    </row>
    <row r="19" spans="2:22" ht="15">
      <c r="B19" s="43"/>
      <c r="C19" s="39">
        <v>5</v>
      </c>
      <c r="D19" s="39" t="s">
        <v>24</v>
      </c>
      <c r="E19" s="16"/>
      <c r="F19" s="16"/>
      <c r="G19" s="16"/>
      <c r="H19" s="30"/>
      <c r="I19" s="26"/>
      <c r="J19" s="14"/>
      <c r="L19" s="6"/>
      <c r="M19" s="6"/>
      <c r="N19" s="6"/>
      <c r="O19" s="6"/>
      <c r="P19" s="6"/>
      <c r="Q19" s="6"/>
      <c r="R19" s="6"/>
      <c r="S19" s="6"/>
      <c r="T19" s="6"/>
      <c r="U19" s="6"/>
      <c r="V19" s="6"/>
    </row>
    <row r="20" spans="2:22" ht="15">
      <c r="B20" s="43"/>
      <c r="C20" s="39">
        <v>6</v>
      </c>
      <c r="D20" s="39" t="s">
        <v>31</v>
      </c>
      <c r="E20" s="16"/>
      <c r="F20" s="16"/>
      <c r="G20" s="16"/>
      <c r="H20" s="30"/>
      <c r="I20" s="26"/>
      <c r="J20" s="14"/>
      <c r="L20" s="6"/>
      <c r="M20" s="6"/>
      <c r="N20" s="6"/>
      <c r="O20" s="6"/>
      <c r="P20" s="6"/>
      <c r="Q20" s="6"/>
      <c r="R20" s="6"/>
      <c r="S20" s="6"/>
      <c r="T20" s="6"/>
      <c r="U20" s="6"/>
      <c r="V20" s="6"/>
    </row>
    <row r="21" spans="2:22" ht="15">
      <c r="B21" s="42" t="s">
        <v>5</v>
      </c>
      <c r="C21" s="37"/>
      <c r="D21" s="38"/>
      <c r="E21" s="16"/>
      <c r="F21" s="16"/>
      <c r="G21" s="16"/>
      <c r="H21" s="30"/>
      <c r="I21" s="26"/>
      <c r="J21" s="14"/>
      <c r="L21" s="6"/>
      <c r="M21" s="6"/>
      <c r="N21" s="6"/>
      <c r="O21" s="6"/>
      <c r="P21" s="6"/>
      <c r="Q21" s="6"/>
      <c r="R21" s="6"/>
      <c r="S21" s="6"/>
      <c r="T21" s="6"/>
      <c r="U21" s="6"/>
      <c r="V21" s="6"/>
    </row>
    <row r="22" spans="2:22" ht="15">
      <c r="B22" s="43"/>
      <c r="C22" s="39">
        <v>11</v>
      </c>
      <c r="D22" s="39" t="s">
        <v>6</v>
      </c>
      <c r="E22" s="16"/>
      <c r="F22" s="16"/>
      <c r="G22" s="16"/>
      <c r="H22" s="30"/>
      <c r="I22" s="26"/>
      <c r="J22" s="14"/>
      <c r="L22" s="6"/>
      <c r="M22" s="6"/>
      <c r="N22" s="6"/>
      <c r="O22" s="6"/>
      <c r="P22" s="6"/>
      <c r="Q22" s="6"/>
      <c r="R22" s="6"/>
      <c r="S22" s="6"/>
      <c r="T22" s="6"/>
      <c r="U22" s="6"/>
      <c r="V22" s="6"/>
    </row>
    <row r="23" spans="2:22" ht="15">
      <c r="B23" s="43"/>
      <c r="C23" s="39">
        <v>12</v>
      </c>
      <c r="D23" s="39" t="s">
        <v>11</v>
      </c>
      <c r="E23" s="16"/>
      <c r="F23" s="16"/>
      <c r="G23" s="16"/>
      <c r="H23" s="30"/>
      <c r="I23" s="26"/>
      <c r="J23" s="14"/>
      <c r="L23" s="6"/>
      <c r="M23" s="6"/>
      <c r="N23" s="6"/>
      <c r="O23" s="6"/>
      <c r="P23" s="6"/>
      <c r="Q23" s="6"/>
      <c r="R23" s="6"/>
      <c r="S23" s="6"/>
      <c r="T23" s="6"/>
      <c r="U23" s="6"/>
      <c r="V23" s="6"/>
    </row>
    <row r="24" spans="2:22" ht="15">
      <c r="B24" s="43"/>
      <c r="C24" s="39">
        <v>13</v>
      </c>
      <c r="D24" s="39" t="s">
        <v>25</v>
      </c>
      <c r="E24" s="16"/>
      <c r="F24" s="16"/>
      <c r="G24" s="16"/>
      <c r="H24" s="30"/>
      <c r="I24" s="26"/>
      <c r="J24" s="14"/>
      <c r="L24" s="6"/>
      <c r="M24" s="6"/>
      <c r="N24" s="6"/>
      <c r="O24" s="6"/>
      <c r="P24" s="6"/>
      <c r="Q24" s="6"/>
      <c r="R24" s="6"/>
      <c r="S24" s="6"/>
      <c r="T24" s="6"/>
      <c r="U24" s="6"/>
      <c r="V24" s="6"/>
    </row>
    <row r="25" spans="2:12" ht="15">
      <c r="B25" s="25"/>
      <c r="C25" s="35">
        <v>14</v>
      </c>
      <c r="D25" s="35" t="s">
        <v>26</v>
      </c>
      <c r="K25" s="15"/>
      <c r="L25" s="7"/>
    </row>
    <row r="26" spans="2:116" ht="15">
      <c r="B26" s="44"/>
      <c r="C26" s="30"/>
      <c r="D26" s="40"/>
      <c r="E26" s="16"/>
      <c r="F26" s="47"/>
      <c r="G26" s="47"/>
      <c r="H26" s="30"/>
      <c r="I26" s="15"/>
      <c r="L26" s="6"/>
      <c r="M26" s="6"/>
      <c r="N26" s="6"/>
      <c r="O26" s="6"/>
      <c r="P26" s="6"/>
      <c r="Q26" s="6"/>
      <c r="R26" s="6"/>
      <c r="S26" s="6"/>
      <c r="T26" s="6"/>
      <c r="U26" s="6"/>
      <c r="V26" s="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row>
    <row r="27" spans="2:116" ht="15">
      <c r="B27" s="54" t="s">
        <v>32</v>
      </c>
      <c r="C27" s="30"/>
      <c r="D27" s="40"/>
      <c r="E27" s="16"/>
      <c r="F27" s="47"/>
      <c r="G27" s="47"/>
      <c r="H27" s="30"/>
      <c r="I27" s="15"/>
      <c r="L27" s="6"/>
      <c r="M27" s="6"/>
      <c r="N27" s="6"/>
      <c r="O27" s="6"/>
      <c r="P27" s="6"/>
      <c r="Q27" s="6"/>
      <c r="R27" s="6"/>
      <c r="S27" s="6"/>
      <c r="T27" s="6"/>
      <c r="U27" s="6"/>
      <c r="V27" s="6"/>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row>
    <row r="28" spans="2:116" ht="15">
      <c r="B28" s="45" t="s">
        <v>12</v>
      </c>
      <c r="C28" s="73" t="s">
        <v>18</v>
      </c>
      <c r="D28" s="69"/>
      <c r="E28" s="48"/>
      <c r="F28" s="49"/>
      <c r="G28" s="49"/>
      <c r="H28" s="31"/>
      <c r="I28" s="17"/>
      <c r="J28" s="14"/>
      <c r="K28" s="14"/>
      <c r="L28" s="3"/>
      <c r="M28" s="5"/>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row>
    <row r="29" spans="2:13" ht="15">
      <c r="B29" s="27" t="s">
        <v>13</v>
      </c>
      <c r="C29" s="74">
        <v>8850</v>
      </c>
      <c r="D29" s="69"/>
      <c r="E29" s="48"/>
      <c r="F29" s="50"/>
      <c r="G29" s="50"/>
      <c r="H29" s="32"/>
      <c r="I29" s="18"/>
      <c r="J29" s="18"/>
      <c r="K29" s="18"/>
      <c r="L29" s="9"/>
      <c r="M29" s="9"/>
    </row>
    <row r="30" spans="2:13" ht="15">
      <c r="B30" s="27" t="s">
        <v>14</v>
      </c>
      <c r="C30" s="68">
        <v>8850</v>
      </c>
      <c r="D30" s="69"/>
      <c r="E30" s="48"/>
      <c r="F30" s="51"/>
      <c r="G30" s="51"/>
      <c r="H30" s="33"/>
      <c r="I30" s="18"/>
      <c r="J30" s="18"/>
      <c r="K30" s="18"/>
      <c r="L30" s="9"/>
      <c r="M30" s="9"/>
    </row>
    <row r="31" spans="2:22" ht="15">
      <c r="B31" s="27" t="s">
        <v>17</v>
      </c>
      <c r="C31" s="68">
        <v>8850</v>
      </c>
      <c r="D31" s="69"/>
      <c r="E31" s="48"/>
      <c r="F31" s="51"/>
      <c r="G31" s="51"/>
      <c r="H31" s="33"/>
      <c r="I31" s="18"/>
      <c r="J31" s="18"/>
      <c r="K31" s="18"/>
      <c r="L31" s="9"/>
      <c r="M31" s="9"/>
      <c r="N31" s="6"/>
      <c r="O31" s="6"/>
      <c r="P31" s="6"/>
      <c r="Q31" s="6"/>
      <c r="R31" s="6"/>
      <c r="S31" s="6"/>
      <c r="T31" s="6"/>
      <c r="U31" s="6"/>
      <c r="V31" s="6"/>
    </row>
    <row r="32" spans="2:13" ht="15">
      <c r="B32" s="27" t="s">
        <v>33</v>
      </c>
      <c r="C32" s="68">
        <v>8850</v>
      </c>
      <c r="D32" s="69"/>
      <c r="E32" s="48"/>
      <c r="F32" s="51"/>
      <c r="G32" s="51"/>
      <c r="H32" s="33"/>
      <c r="I32" s="18"/>
      <c r="J32" s="18"/>
      <c r="K32" s="18"/>
      <c r="L32" s="9"/>
      <c r="M32" s="9"/>
    </row>
    <row r="33" spans="2:22" ht="15">
      <c r="B33" s="27" t="s">
        <v>15</v>
      </c>
      <c r="C33" s="68">
        <f>8850*0.75</f>
        <v>6637.5</v>
      </c>
      <c r="D33" s="69"/>
      <c r="E33" s="48"/>
      <c r="F33" s="51"/>
      <c r="G33" s="51"/>
      <c r="H33" s="33"/>
      <c r="I33" s="18"/>
      <c r="J33" s="18"/>
      <c r="K33" s="18"/>
      <c r="L33" s="9"/>
      <c r="M33" s="9"/>
      <c r="N33" s="6"/>
      <c r="O33" s="6"/>
      <c r="P33" s="6"/>
      <c r="Q33" s="6"/>
      <c r="R33" s="6"/>
      <c r="S33" s="6"/>
      <c r="T33" s="6"/>
      <c r="U33" s="6"/>
      <c r="V33" s="6"/>
    </row>
    <row r="34" spans="2:22" ht="15">
      <c r="B34" s="19"/>
      <c r="C34" s="30"/>
      <c r="D34" s="34"/>
      <c r="E34" s="16"/>
      <c r="F34" s="16"/>
      <c r="G34" s="16"/>
      <c r="H34" s="34"/>
      <c r="I34" s="20"/>
      <c r="J34" s="20"/>
      <c r="K34" s="20"/>
      <c r="L34" s="10"/>
      <c r="M34" s="10"/>
      <c r="N34" s="6"/>
      <c r="O34" s="6"/>
      <c r="P34" s="6"/>
      <c r="Q34" s="6"/>
      <c r="R34" s="6"/>
      <c r="S34" s="6"/>
      <c r="T34" s="6"/>
      <c r="U34" s="6"/>
      <c r="V34" s="6"/>
    </row>
    <row r="36" spans="11:18" ht="15">
      <c r="K36" s="15"/>
      <c r="L36" s="7"/>
      <c r="M36" s="7"/>
      <c r="N36" s="7"/>
      <c r="O36" s="7"/>
      <c r="P36" s="7"/>
      <c r="Q36" s="7"/>
      <c r="R36" s="7"/>
    </row>
    <row r="37" spans="2:18" ht="15">
      <c r="B37" s="21" t="s">
        <v>7</v>
      </c>
      <c r="C37" s="22" t="s">
        <v>0</v>
      </c>
      <c r="D37" s="22" t="s">
        <v>1</v>
      </c>
      <c r="E37" s="52" t="s">
        <v>9</v>
      </c>
      <c r="F37" s="52" t="s">
        <v>10</v>
      </c>
      <c r="G37" s="52" t="s">
        <v>2</v>
      </c>
      <c r="H37" s="22" t="s">
        <v>8</v>
      </c>
      <c r="K37" s="15"/>
      <c r="L37" s="7"/>
      <c r="M37" s="7"/>
      <c r="N37" s="7"/>
      <c r="O37" s="7"/>
      <c r="P37" s="7"/>
      <c r="Q37" s="7"/>
      <c r="R37" s="7"/>
    </row>
    <row r="38" spans="2:18" ht="15">
      <c r="B38" s="23">
        <v>6</v>
      </c>
      <c r="C38" s="55">
        <v>42736</v>
      </c>
      <c r="D38" s="28" t="s">
        <v>34</v>
      </c>
      <c r="E38" s="53">
        <v>58.8</v>
      </c>
      <c r="F38" s="53"/>
      <c r="G38" s="53">
        <v>220450.45</v>
      </c>
      <c r="H38" s="35" t="str">
        <f>VLOOKUP(B38,$C$15:$D$25,2)</f>
        <v>עמלות בנקאיות</v>
      </c>
      <c r="K38" s="15"/>
      <c r="L38" s="7"/>
      <c r="M38" s="7"/>
      <c r="N38" s="7"/>
      <c r="O38" s="7"/>
      <c r="P38" s="7"/>
      <c r="Q38" s="7"/>
      <c r="R38" s="7"/>
    </row>
    <row r="39" spans="2:18" ht="15">
      <c r="B39" s="23">
        <v>6</v>
      </c>
      <c r="C39" s="55">
        <v>42736</v>
      </c>
      <c r="D39" s="28" t="s">
        <v>16</v>
      </c>
      <c r="E39" s="53">
        <v>24</v>
      </c>
      <c r="F39" s="53"/>
      <c r="G39" s="53">
        <v>220509.25</v>
      </c>
      <c r="H39" s="35" t="str">
        <f aca="true" t="shared" si="0" ref="H39:H102">VLOOKUP(B39,$C$15:$D$25,2)</f>
        <v>עמלות בנקאיות</v>
      </c>
      <c r="K39" s="15"/>
      <c r="L39" s="7"/>
      <c r="M39" s="7"/>
      <c r="N39" s="7"/>
      <c r="O39" s="7"/>
      <c r="P39" s="7"/>
      <c r="Q39" s="7"/>
      <c r="R39" s="7"/>
    </row>
    <row r="40" spans="2:18" ht="15">
      <c r="B40" s="23">
        <v>1</v>
      </c>
      <c r="C40" s="55">
        <v>42744</v>
      </c>
      <c r="D40" s="28" t="s">
        <v>3</v>
      </c>
      <c r="E40" s="53">
        <v>7826</v>
      </c>
      <c r="F40" s="53"/>
      <c r="G40" s="53">
        <v>151272.41</v>
      </c>
      <c r="H40" s="35" t="str">
        <f t="shared" si="0"/>
        <v>משכורות ורכיבי שכר</v>
      </c>
      <c r="K40" s="15"/>
      <c r="L40" s="7"/>
      <c r="M40" s="7"/>
      <c r="N40" s="7"/>
      <c r="O40" s="7"/>
      <c r="P40" s="7"/>
      <c r="Q40" s="7"/>
      <c r="R40" s="7"/>
    </row>
    <row r="41" spans="2:18" ht="15">
      <c r="B41" s="23">
        <v>1</v>
      </c>
      <c r="C41" s="55">
        <v>42744</v>
      </c>
      <c r="D41" s="28" t="s">
        <v>3</v>
      </c>
      <c r="E41" s="53">
        <v>8134</v>
      </c>
      <c r="F41" s="53"/>
      <c r="G41" s="53">
        <v>159098.41</v>
      </c>
      <c r="H41" s="35" t="str">
        <f t="shared" si="0"/>
        <v>משכורות ורכיבי שכר</v>
      </c>
      <c r="K41" s="15"/>
      <c r="L41" s="7"/>
      <c r="M41" s="7"/>
      <c r="N41" s="7"/>
      <c r="O41" s="7"/>
      <c r="P41" s="7"/>
      <c r="Q41" s="7"/>
      <c r="R41" s="7"/>
    </row>
    <row r="42" spans="2:18" ht="15">
      <c r="B42" s="23">
        <v>1</v>
      </c>
      <c r="C42" s="55">
        <v>42744</v>
      </c>
      <c r="D42" s="28" t="s">
        <v>3</v>
      </c>
      <c r="E42" s="53">
        <v>6384</v>
      </c>
      <c r="F42" s="53"/>
      <c r="G42" s="53">
        <v>167232.41</v>
      </c>
      <c r="H42" s="35" t="str">
        <f t="shared" si="0"/>
        <v>משכורות ורכיבי שכר</v>
      </c>
      <c r="K42" s="15"/>
      <c r="L42" s="7"/>
      <c r="M42" s="7"/>
      <c r="N42" s="7"/>
      <c r="O42" s="7"/>
      <c r="P42" s="7"/>
      <c r="Q42" s="7"/>
      <c r="R42" s="7"/>
    </row>
    <row r="43" spans="2:18" ht="15">
      <c r="B43" s="23">
        <v>1</v>
      </c>
      <c r="C43" s="55">
        <v>42744</v>
      </c>
      <c r="D43" s="28" t="s">
        <v>3</v>
      </c>
      <c r="E43" s="53">
        <v>1280</v>
      </c>
      <c r="F43" s="53"/>
      <c r="G43" s="53">
        <v>173616.41</v>
      </c>
      <c r="H43" s="35" t="str">
        <f t="shared" si="0"/>
        <v>משכורות ורכיבי שכר</v>
      </c>
      <c r="K43" s="15"/>
      <c r="L43" s="7"/>
      <c r="M43" s="7"/>
      <c r="N43" s="7"/>
      <c r="O43" s="7"/>
      <c r="P43" s="7"/>
      <c r="Q43" s="7"/>
      <c r="R43" s="7"/>
    </row>
    <row r="44" spans="2:18" ht="15">
      <c r="B44" s="23">
        <v>1</v>
      </c>
      <c r="C44" s="55">
        <v>42744</v>
      </c>
      <c r="D44" s="28" t="s">
        <v>3</v>
      </c>
      <c r="E44" s="53">
        <v>8442</v>
      </c>
      <c r="F44" s="53"/>
      <c r="G44" s="53">
        <v>174896.41</v>
      </c>
      <c r="H44" s="35" t="str">
        <f t="shared" si="0"/>
        <v>משכורות ורכיבי שכר</v>
      </c>
      <c r="K44" s="15"/>
      <c r="L44" s="7"/>
      <c r="M44" s="7"/>
      <c r="N44" s="7"/>
      <c r="O44" s="7"/>
      <c r="P44" s="7"/>
      <c r="Q44" s="7"/>
      <c r="R44" s="7"/>
    </row>
    <row r="45" spans="2:18" ht="15">
      <c r="B45" s="23">
        <v>1</v>
      </c>
      <c r="C45" s="55">
        <v>42744</v>
      </c>
      <c r="D45" s="28" t="s">
        <v>3</v>
      </c>
      <c r="E45" s="53">
        <v>7974</v>
      </c>
      <c r="F45" s="53"/>
      <c r="G45" s="53">
        <v>183338.41</v>
      </c>
      <c r="H45" s="35" t="str">
        <f t="shared" si="0"/>
        <v>משכורות ורכיבי שכר</v>
      </c>
      <c r="K45" s="15"/>
      <c r="L45" s="7"/>
      <c r="M45" s="7"/>
      <c r="N45" s="7"/>
      <c r="O45" s="7"/>
      <c r="P45" s="7"/>
      <c r="Q45" s="7"/>
      <c r="R45" s="7"/>
    </row>
    <row r="46" spans="2:18" ht="15">
      <c r="B46" s="23">
        <v>4</v>
      </c>
      <c r="C46" s="55">
        <v>42744</v>
      </c>
      <c r="D46" s="28" t="s">
        <v>3</v>
      </c>
      <c r="E46" s="53">
        <v>233.8</v>
      </c>
      <c r="F46" s="53"/>
      <c r="G46" s="53">
        <v>191312.41</v>
      </c>
      <c r="H46" s="35" t="str">
        <f t="shared" si="0"/>
        <v>ספקים והחזרי הוצאות</v>
      </c>
      <c r="K46" s="15"/>
      <c r="L46" s="7"/>
      <c r="M46" s="7"/>
      <c r="N46" s="7"/>
      <c r="O46" s="7"/>
      <c r="P46" s="7"/>
      <c r="Q46" s="7"/>
      <c r="R46" s="7"/>
    </row>
    <row r="47" spans="2:18" ht="15">
      <c r="B47" s="23">
        <v>4</v>
      </c>
      <c r="C47" s="55">
        <v>42744</v>
      </c>
      <c r="D47" s="28" t="s">
        <v>3</v>
      </c>
      <c r="E47" s="53">
        <v>111.85</v>
      </c>
      <c r="F47" s="53"/>
      <c r="G47" s="53">
        <v>191546.21</v>
      </c>
      <c r="H47" s="35" t="str">
        <f t="shared" si="0"/>
        <v>ספקים והחזרי הוצאות</v>
      </c>
      <c r="K47" s="15"/>
      <c r="L47" s="7"/>
      <c r="M47" s="7"/>
      <c r="N47" s="7"/>
      <c r="O47" s="7"/>
      <c r="P47" s="7"/>
      <c r="Q47" s="7"/>
      <c r="R47" s="7"/>
    </row>
    <row r="48" spans="2:18" ht="15">
      <c r="B48" s="23">
        <v>4</v>
      </c>
      <c r="C48" s="55">
        <v>42744</v>
      </c>
      <c r="D48" s="28" t="s">
        <v>3</v>
      </c>
      <c r="E48" s="53">
        <v>585</v>
      </c>
      <c r="F48" s="53"/>
      <c r="G48" s="53">
        <v>191658.06</v>
      </c>
      <c r="H48" s="35" t="str">
        <f t="shared" si="0"/>
        <v>ספקים והחזרי הוצאות</v>
      </c>
      <c r="K48" s="15"/>
      <c r="L48" s="7"/>
      <c r="M48" s="7"/>
      <c r="N48" s="7"/>
      <c r="O48" s="7"/>
      <c r="P48" s="7"/>
      <c r="Q48" s="7"/>
      <c r="R48" s="7"/>
    </row>
    <row r="49" spans="1:22" s="4" customFormat="1" ht="15">
      <c r="A49" s="14"/>
      <c r="B49" s="23">
        <v>4</v>
      </c>
      <c r="C49" s="55">
        <v>42744</v>
      </c>
      <c r="D49" s="28" t="s">
        <v>3</v>
      </c>
      <c r="E49" s="53">
        <v>1963</v>
      </c>
      <c r="F49" s="53"/>
      <c r="G49" s="53">
        <v>192243.06</v>
      </c>
      <c r="H49" s="35" t="str">
        <f t="shared" si="0"/>
        <v>ספקים והחזרי הוצאות</v>
      </c>
      <c r="I49" s="14"/>
      <c r="J49" s="14"/>
      <c r="K49" s="15"/>
      <c r="L49" s="7"/>
      <c r="M49" s="7"/>
      <c r="N49" s="7"/>
      <c r="O49" s="7"/>
      <c r="P49" s="7"/>
      <c r="Q49" s="7"/>
      <c r="R49" s="7"/>
      <c r="S49" s="3"/>
      <c r="T49" s="3"/>
      <c r="U49" s="3"/>
      <c r="V49" s="3"/>
    </row>
    <row r="50" spans="1:22" s="4" customFormat="1" ht="15">
      <c r="A50" s="14"/>
      <c r="B50" s="24">
        <v>3</v>
      </c>
      <c r="C50" s="55">
        <v>42744</v>
      </c>
      <c r="D50" s="28" t="s">
        <v>3</v>
      </c>
      <c r="E50" s="53">
        <v>7020</v>
      </c>
      <c r="F50" s="53"/>
      <c r="G50" s="53">
        <v>194206.06</v>
      </c>
      <c r="H50" s="35" t="str">
        <f t="shared" si="0"/>
        <v>ניהול וגיוס כספים</v>
      </c>
      <c r="I50" s="14"/>
      <c r="J50" s="14"/>
      <c r="K50" s="15"/>
      <c r="L50" s="7"/>
      <c r="M50" s="7"/>
      <c r="N50" s="7"/>
      <c r="O50" s="7"/>
      <c r="P50" s="7"/>
      <c r="Q50" s="7"/>
      <c r="R50" s="7"/>
      <c r="S50" s="3"/>
      <c r="T50" s="3"/>
      <c r="U50" s="3"/>
      <c r="V50" s="3"/>
    </row>
    <row r="51" spans="1:22" s="4" customFormat="1" ht="15">
      <c r="A51" s="14"/>
      <c r="B51" s="23">
        <v>3</v>
      </c>
      <c r="C51" s="55">
        <v>42744</v>
      </c>
      <c r="D51" s="28" t="s">
        <v>3</v>
      </c>
      <c r="E51" s="53">
        <v>3486</v>
      </c>
      <c r="F51" s="53"/>
      <c r="G51" s="53">
        <v>201226.06</v>
      </c>
      <c r="H51" s="35" t="str">
        <f t="shared" si="0"/>
        <v>ניהול וגיוס כספים</v>
      </c>
      <c r="I51" s="14"/>
      <c r="J51" s="14"/>
      <c r="K51" s="15"/>
      <c r="L51" s="7"/>
      <c r="M51" s="7"/>
      <c r="N51" s="7"/>
      <c r="O51" s="7"/>
      <c r="P51" s="7"/>
      <c r="Q51" s="7"/>
      <c r="R51" s="7"/>
      <c r="S51" s="3"/>
      <c r="T51" s="3"/>
      <c r="U51" s="3"/>
      <c r="V51" s="3"/>
    </row>
    <row r="52" spans="1:22" s="4" customFormat="1" ht="15">
      <c r="A52" s="14"/>
      <c r="B52" s="23">
        <v>2</v>
      </c>
      <c r="C52" s="55">
        <v>42744</v>
      </c>
      <c r="D52" s="28" t="s">
        <v>3</v>
      </c>
      <c r="E52" s="53">
        <v>5382</v>
      </c>
      <c r="F52" s="53"/>
      <c r="G52" s="53">
        <v>204712.06</v>
      </c>
      <c r="H52" s="35" t="str">
        <f t="shared" si="0"/>
        <v>דוברות ויח״צ</v>
      </c>
      <c r="I52" s="14"/>
      <c r="J52" s="14"/>
      <c r="K52" s="15"/>
      <c r="L52" s="7"/>
      <c r="M52" s="7"/>
      <c r="N52" s="7"/>
      <c r="O52" s="7"/>
      <c r="P52" s="7"/>
      <c r="Q52" s="7"/>
      <c r="R52" s="7"/>
      <c r="S52" s="3"/>
      <c r="T52" s="3"/>
      <c r="U52" s="3"/>
      <c r="V52" s="3"/>
    </row>
    <row r="53" spans="1:22" s="4" customFormat="1" ht="15">
      <c r="A53" s="14"/>
      <c r="B53" s="23">
        <v>1</v>
      </c>
      <c r="C53" s="55">
        <v>42744</v>
      </c>
      <c r="D53" s="28" t="s">
        <v>3</v>
      </c>
      <c r="E53" s="53">
        <v>1799.22</v>
      </c>
      <c r="F53" s="53"/>
      <c r="G53" s="53">
        <v>210094.06</v>
      </c>
      <c r="H53" s="35" t="str">
        <f t="shared" si="0"/>
        <v>משכורות ורכיבי שכר</v>
      </c>
      <c r="I53" s="14"/>
      <c r="J53" s="14"/>
      <c r="K53" s="15"/>
      <c r="L53" s="7"/>
      <c r="M53" s="7"/>
      <c r="N53" s="7"/>
      <c r="O53" s="7"/>
      <c r="P53" s="7"/>
      <c r="Q53" s="7"/>
      <c r="R53" s="7"/>
      <c r="S53" s="3"/>
      <c r="T53" s="3"/>
      <c r="U53" s="3"/>
      <c r="V53" s="3"/>
    </row>
    <row r="54" spans="1:22" s="4" customFormat="1" ht="15">
      <c r="A54" s="14"/>
      <c r="B54" s="23">
        <v>1</v>
      </c>
      <c r="C54" s="55">
        <v>42744</v>
      </c>
      <c r="D54" s="28" t="s">
        <v>3</v>
      </c>
      <c r="E54" s="53">
        <v>1799.22</v>
      </c>
      <c r="F54" s="53"/>
      <c r="G54" s="53">
        <v>211893.28</v>
      </c>
      <c r="H54" s="35" t="str">
        <f t="shared" si="0"/>
        <v>משכורות ורכיבי שכר</v>
      </c>
      <c r="I54" s="14"/>
      <c r="J54" s="14"/>
      <c r="K54" s="15"/>
      <c r="L54" s="7"/>
      <c r="M54" s="7"/>
      <c r="N54" s="7"/>
      <c r="O54" s="7"/>
      <c r="P54" s="7"/>
      <c r="Q54" s="7"/>
      <c r="R54" s="7"/>
      <c r="S54" s="3"/>
      <c r="T54" s="3"/>
      <c r="U54" s="3"/>
      <c r="V54" s="3"/>
    </row>
    <row r="55" spans="2:18" ht="15">
      <c r="B55" s="23">
        <v>1</v>
      </c>
      <c r="C55" s="55">
        <v>42744</v>
      </c>
      <c r="D55" s="28" t="s">
        <v>3</v>
      </c>
      <c r="E55" s="53">
        <v>4958.73</v>
      </c>
      <c r="F55" s="53"/>
      <c r="G55" s="53">
        <v>213692.5</v>
      </c>
      <c r="H55" s="35" t="str">
        <f t="shared" si="0"/>
        <v>משכורות ורכיבי שכר</v>
      </c>
      <c r="K55" s="15"/>
      <c r="L55" s="7"/>
      <c r="M55" s="7"/>
      <c r="N55" s="7"/>
      <c r="O55" s="7"/>
      <c r="P55" s="7"/>
      <c r="Q55" s="7"/>
      <c r="R55" s="7"/>
    </row>
    <row r="56" spans="2:18" ht="15">
      <c r="B56" s="23">
        <v>1</v>
      </c>
      <c r="C56" s="55">
        <v>42744</v>
      </c>
      <c r="D56" s="28" t="s">
        <v>3</v>
      </c>
      <c r="E56" s="53">
        <v>1799.22</v>
      </c>
      <c r="F56" s="53"/>
      <c r="G56" s="53">
        <v>218651.23</v>
      </c>
      <c r="H56" s="35" t="str">
        <f t="shared" si="0"/>
        <v>משכורות ורכיבי שכר</v>
      </c>
      <c r="K56" s="15"/>
      <c r="L56" s="7"/>
      <c r="M56" s="7"/>
      <c r="N56" s="7"/>
      <c r="O56" s="7"/>
      <c r="P56" s="7"/>
      <c r="Q56" s="7"/>
      <c r="R56" s="7"/>
    </row>
    <row r="57" spans="2:18" ht="15">
      <c r="B57" s="23">
        <v>3</v>
      </c>
      <c r="C57" s="55">
        <v>42745</v>
      </c>
      <c r="D57" s="28" t="s">
        <v>29</v>
      </c>
      <c r="E57" s="53">
        <v>1053</v>
      </c>
      <c r="F57" s="53"/>
      <c r="G57" s="53">
        <v>150219.41</v>
      </c>
      <c r="H57" s="35" t="str">
        <f t="shared" si="0"/>
        <v>ניהול וגיוס כספים</v>
      </c>
      <c r="K57" s="15"/>
      <c r="L57" s="7"/>
      <c r="M57" s="7"/>
      <c r="N57" s="7"/>
      <c r="O57" s="7"/>
      <c r="P57" s="7"/>
      <c r="Q57" s="7"/>
      <c r="R57" s="7"/>
    </row>
    <row r="58" spans="2:18" ht="15">
      <c r="B58" s="23">
        <v>1</v>
      </c>
      <c r="C58" s="55">
        <v>42750</v>
      </c>
      <c r="D58" s="28" t="s">
        <v>28</v>
      </c>
      <c r="E58" s="53">
        <v>5476</v>
      </c>
      <c r="F58" s="53"/>
      <c r="G58" s="53">
        <v>134507.41</v>
      </c>
      <c r="H58" s="35" t="str">
        <f t="shared" si="0"/>
        <v>משכורות ורכיבי שכר</v>
      </c>
      <c r="K58" s="15"/>
      <c r="L58" s="7"/>
      <c r="M58" s="7"/>
      <c r="N58" s="7"/>
      <c r="O58" s="7"/>
      <c r="P58" s="7"/>
      <c r="Q58" s="7"/>
      <c r="R58" s="7"/>
    </row>
    <row r="59" spans="2:8" ht="15">
      <c r="B59" s="25">
        <v>1</v>
      </c>
      <c r="C59" s="55">
        <v>42750</v>
      </c>
      <c r="D59" s="28" t="s">
        <v>28</v>
      </c>
      <c r="E59" s="53">
        <v>10236</v>
      </c>
      <c r="F59" s="53"/>
      <c r="G59" s="53">
        <v>139983.41</v>
      </c>
      <c r="H59" s="35" t="str">
        <f t="shared" si="0"/>
        <v>משכורות ורכיבי שכר</v>
      </c>
    </row>
    <row r="60" spans="2:8" ht="15">
      <c r="B60" s="25">
        <v>12</v>
      </c>
      <c r="C60" s="55">
        <v>42755</v>
      </c>
      <c r="D60" s="28" t="s">
        <v>35</v>
      </c>
      <c r="E60" s="53"/>
      <c r="F60" s="53">
        <v>931.75</v>
      </c>
      <c r="G60" s="53">
        <v>139166.15</v>
      </c>
      <c r="H60" s="35" t="str">
        <f t="shared" si="0"/>
        <v>תרומות מיחידים</v>
      </c>
    </row>
    <row r="61" spans="2:8" ht="15">
      <c r="B61" s="25">
        <v>12</v>
      </c>
      <c r="C61" s="55">
        <v>42755</v>
      </c>
      <c r="D61" s="28" t="s">
        <v>35</v>
      </c>
      <c r="E61" s="53"/>
      <c r="F61" s="53">
        <v>3726.99</v>
      </c>
      <c r="G61" s="53">
        <v>138234.4</v>
      </c>
      <c r="H61" s="35" t="str">
        <f t="shared" si="0"/>
        <v>תרומות מיחידים</v>
      </c>
    </row>
    <row r="62" spans="2:8" ht="15">
      <c r="B62" s="25">
        <v>6</v>
      </c>
      <c r="C62" s="55">
        <v>42767</v>
      </c>
      <c r="D62" s="28" t="s">
        <v>36</v>
      </c>
      <c r="E62" s="53">
        <v>29.3</v>
      </c>
      <c r="F62" s="53"/>
      <c r="G62" s="53">
        <v>139112.85</v>
      </c>
      <c r="H62" s="35" t="str">
        <f t="shared" si="0"/>
        <v>עמלות בנקאיות</v>
      </c>
    </row>
    <row r="63" spans="2:8" ht="15">
      <c r="B63" s="25">
        <v>6</v>
      </c>
      <c r="C63" s="55">
        <v>42767</v>
      </c>
      <c r="D63" s="28" t="s">
        <v>16</v>
      </c>
      <c r="E63" s="53">
        <v>24</v>
      </c>
      <c r="F63" s="53"/>
      <c r="G63" s="53">
        <v>139142.15</v>
      </c>
      <c r="H63" s="35" t="str">
        <f t="shared" si="0"/>
        <v>עמלות בנקאיות</v>
      </c>
    </row>
    <row r="64" spans="2:8" ht="15">
      <c r="B64" s="25">
        <v>12</v>
      </c>
      <c r="C64" s="55">
        <v>42772</v>
      </c>
      <c r="D64" s="28" t="s">
        <v>30</v>
      </c>
      <c r="E64" s="53"/>
      <c r="F64" s="53">
        <v>9000</v>
      </c>
      <c r="G64" s="53">
        <v>148112.85</v>
      </c>
      <c r="H64" s="35" t="str">
        <f t="shared" si="0"/>
        <v>תרומות מיחידים</v>
      </c>
    </row>
    <row r="65" spans="2:8" ht="15">
      <c r="B65" s="25">
        <v>1</v>
      </c>
      <c r="C65" s="55">
        <v>42775</v>
      </c>
      <c r="D65" s="28" t="s">
        <v>3</v>
      </c>
      <c r="E65" s="53">
        <v>7677</v>
      </c>
      <c r="F65" s="53"/>
      <c r="G65" s="53">
        <v>78696.22</v>
      </c>
      <c r="H65" s="35" t="str">
        <f t="shared" si="0"/>
        <v>משכורות ורכיבי שכר</v>
      </c>
    </row>
    <row r="66" spans="2:8" ht="15">
      <c r="B66" s="25">
        <v>1</v>
      </c>
      <c r="C66" s="55">
        <v>42775</v>
      </c>
      <c r="D66" s="28" t="s">
        <v>3</v>
      </c>
      <c r="E66" s="53">
        <v>8181</v>
      </c>
      <c r="F66" s="53"/>
      <c r="G66" s="53">
        <v>86373.22</v>
      </c>
      <c r="H66" s="35" t="str">
        <f t="shared" si="0"/>
        <v>משכורות ורכיבי שכר</v>
      </c>
    </row>
    <row r="67" spans="2:8" ht="15">
      <c r="B67" s="25">
        <v>1</v>
      </c>
      <c r="C67" s="55">
        <v>42775</v>
      </c>
      <c r="D67" s="28" t="s">
        <v>3</v>
      </c>
      <c r="E67" s="53">
        <v>6333</v>
      </c>
      <c r="F67" s="53"/>
      <c r="G67" s="53">
        <v>94554.22</v>
      </c>
      <c r="H67" s="35" t="str">
        <f t="shared" si="0"/>
        <v>משכורות ורכיבי שכר</v>
      </c>
    </row>
    <row r="68" spans="2:8" ht="15">
      <c r="B68" s="25">
        <v>1</v>
      </c>
      <c r="C68" s="55">
        <v>42775</v>
      </c>
      <c r="D68" s="28" t="s">
        <v>3</v>
      </c>
      <c r="E68" s="53">
        <v>8240</v>
      </c>
      <c r="F68" s="53"/>
      <c r="G68" s="53">
        <v>100887.22</v>
      </c>
      <c r="H68" s="35" t="str">
        <f t="shared" si="0"/>
        <v>משכורות ורכיבי שכר</v>
      </c>
    </row>
    <row r="69" spans="2:8" ht="15">
      <c r="B69" s="25">
        <v>1</v>
      </c>
      <c r="C69" s="55">
        <v>42775</v>
      </c>
      <c r="D69" s="28" t="s">
        <v>3</v>
      </c>
      <c r="E69" s="53">
        <v>8008</v>
      </c>
      <c r="F69" s="53"/>
      <c r="G69" s="53">
        <v>109127.22</v>
      </c>
      <c r="H69" s="35" t="str">
        <f t="shared" si="0"/>
        <v>משכורות ורכיבי שכר</v>
      </c>
    </row>
    <row r="70" spans="2:8" ht="15">
      <c r="B70" s="25">
        <v>4</v>
      </c>
      <c r="C70" s="55">
        <v>42775</v>
      </c>
      <c r="D70" s="28" t="s">
        <v>3</v>
      </c>
      <c r="E70" s="53">
        <v>700</v>
      </c>
      <c r="F70" s="53"/>
      <c r="G70" s="53">
        <v>117135.22</v>
      </c>
      <c r="H70" s="35" t="str">
        <f t="shared" si="0"/>
        <v>ספקים והחזרי הוצאות</v>
      </c>
    </row>
    <row r="71" spans="2:8" ht="15">
      <c r="B71" s="25">
        <v>4</v>
      </c>
      <c r="C71" s="55">
        <v>42775</v>
      </c>
      <c r="D71" s="28" t="s">
        <v>3</v>
      </c>
      <c r="E71" s="53">
        <v>189.8</v>
      </c>
      <c r="F71" s="53"/>
      <c r="G71" s="53">
        <v>117835.22</v>
      </c>
      <c r="H71" s="35" t="str">
        <f t="shared" si="0"/>
        <v>ספקים והחזרי הוצאות</v>
      </c>
    </row>
    <row r="72" spans="2:8" ht="15">
      <c r="B72" s="25">
        <v>5</v>
      </c>
      <c r="C72" s="55">
        <v>42775</v>
      </c>
      <c r="D72" s="28" t="s">
        <v>3</v>
      </c>
      <c r="E72" s="53">
        <v>382</v>
      </c>
      <c r="F72" s="53"/>
      <c r="G72" s="53">
        <v>118025.02</v>
      </c>
      <c r="H72" s="35" t="str">
        <f t="shared" si="0"/>
        <v>החזר הוצאות נסיעה - משקיפים</v>
      </c>
    </row>
    <row r="73" spans="2:8" ht="15">
      <c r="B73" s="25">
        <v>4</v>
      </c>
      <c r="C73" s="55">
        <v>42775</v>
      </c>
      <c r="D73" s="28" t="s">
        <v>3</v>
      </c>
      <c r="E73" s="53">
        <v>42</v>
      </c>
      <c r="F73" s="53"/>
      <c r="G73" s="53">
        <v>118407.02</v>
      </c>
      <c r="H73" s="35" t="str">
        <f t="shared" si="0"/>
        <v>ספקים והחזרי הוצאות</v>
      </c>
    </row>
    <row r="74" spans="2:8" ht="15">
      <c r="B74" s="25">
        <v>5</v>
      </c>
      <c r="C74" s="55">
        <v>42775</v>
      </c>
      <c r="D74" s="28" t="s">
        <v>3</v>
      </c>
      <c r="E74" s="53">
        <v>616.6</v>
      </c>
      <c r="F74" s="53"/>
      <c r="G74" s="53">
        <v>118449.02</v>
      </c>
      <c r="H74" s="35" t="str">
        <f t="shared" si="0"/>
        <v>החזר הוצאות נסיעה - משקיפים</v>
      </c>
    </row>
    <row r="75" spans="2:8" ht="15">
      <c r="B75" s="25">
        <v>4</v>
      </c>
      <c r="C75" s="55">
        <v>42775</v>
      </c>
      <c r="D75" s="28" t="s">
        <v>3</v>
      </c>
      <c r="E75" s="53">
        <v>371.93</v>
      </c>
      <c r="F75" s="53"/>
      <c r="G75" s="53">
        <v>119065.62</v>
      </c>
      <c r="H75" s="35" t="str">
        <f t="shared" si="0"/>
        <v>ספקים והחזרי הוצאות</v>
      </c>
    </row>
    <row r="76" spans="2:8" ht="15">
      <c r="B76" s="25">
        <v>4</v>
      </c>
      <c r="C76" s="55">
        <v>42775</v>
      </c>
      <c r="D76" s="28" t="s">
        <v>3</v>
      </c>
      <c r="E76" s="53">
        <v>409.5</v>
      </c>
      <c r="F76" s="53"/>
      <c r="G76" s="53">
        <v>119437.55</v>
      </c>
      <c r="H76" s="35" t="str">
        <f t="shared" si="0"/>
        <v>ספקים והחזרי הוצאות</v>
      </c>
    </row>
    <row r="77" spans="2:8" ht="15">
      <c r="B77" s="25">
        <v>3</v>
      </c>
      <c r="C77" s="55">
        <v>42775</v>
      </c>
      <c r="D77" s="28" t="s">
        <v>3</v>
      </c>
      <c r="E77" s="53">
        <v>526.5</v>
      </c>
      <c r="F77" s="53"/>
      <c r="G77" s="53">
        <v>119847.05</v>
      </c>
      <c r="H77" s="35" t="str">
        <f t="shared" si="0"/>
        <v>ניהול וגיוס כספים</v>
      </c>
    </row>
    <row r="78" spans="2:8" ht="15">
      <c r="B78" s="25">
        <v>4</v>
      </c>
      <c r="C78" s="55">
        <v>42775</v>
      </c>
      <c r="D78" s="28" t="s">
        <v>3</v>
      </c>
      <c r="E78" s="53">
        <v>710</v>
      </c>
      <c r="F78" s="53"/>
      <c r="G78" s="53">
        <v>120373.55</v>
      </c>
      <c r="H78" s="35" t="str">
        <f t="shared" si="0"/>
        <v>ספקים והחזרי הוצאות</v>
      </c>
    </row>
    <row r="79" spans="2:8" ht="15">
      <c r="B79" s="25">
        <v>3</v>
      </c>
      <c r="C79" s="55">
        <v>42775</v>
      </c>
      <c r="D79" s="28" t="s">
        <v>3</v>
      </c>
      <c r="E79" s="53">
        <v>7020</v>
      </c>
      <c r="F79" s="53"/>
      <c r="G79" s="53">
        <v>121083.55</v>
      </c>
      <c r="H79" s="35" t="str">
        <f t="shared" si="0"/>
        <v>ניהול וגיוס כספים</v>
      </c>
    </row>
    <row r="80" spans="2:8" ht="15">
      <c r="B80" s="25">
        <v>3</v>
      </c>
      <c r="C80" s="55">
        <v>42775</v>
      </c>
      <c r="D80" s="28" t="s">
        <v>3</v>
      </c>
      <c r="E80" s="53">
        <v>3486</v>
      </c>
      <c r="F80" s="53"/>
      <c r="G80" s="53">
        <v>128103.55</v>
      </c>
      <c r="H80" s="35" t="str">
        <f t="shared" si="0"/>
        <v>ניהול וגיוס כספים</v>
      </c>
    </row>
    <row r="81" spans="2:8" ht="15">
      <c r="B81" s="25">
        <v>1</v>
      </c>
      <c r="C81" s="55">
        <v>42775</v>
      </c>
      <c r="D81" s="28" t="s">
        <v>3</v>
      </c>
      <c r="E81" s="53">
        <v>5382</v>
      </c>
      <c r="F81" s="53"/>
      <c r="G81" s="53">
        <v>131589.55</v>
      </c>
      <c r="H81" s="35" t="str">
        <f t="shared" si="0"/>
        <v>משכורות ורכיבי שכר</v>
      </c>
    </row>
    <row r="82" spans="2:8" ht="15">
      <c r="B82" s="25">
        <v>1</v>
      </c>
      <c r="C82" s="55">
        <v>42775</v>
      </c>
      <c r="D82" s="28" t="s">
        <v>3</v>
      </c>
      <c r="E82" s="53">
        <v>1843.46</v>
      </c>
      <c r="F82" s="53"/>
      <c r="G82" s="53">
        <v>136971.55</v>
      </c>
      <c r="H82" s="35" t="str">
        <f t="shared" si="0"/>
        <v>משכורות ורכיבי שכר</v>
      </c>
    </row>
    <row r="83" spans="2:8" ht="15">
      <c r="B83" s="25">
        <v>1</v>
      </c>
      <c r="C83" s="55">
        <v>42775</v>
      </c>
      <c r="D83" s="28" t="s">
        <v>3</v>
      </c>
      <c r="E83" s="53">
        <v>1843.46</v>
      </c>
      <c r="F83" s="53"/>
      <c r="G83" s="53">
        <v>138815.01</v>
      </c>
      <c r="H83" s="35" t="str">
        <f t="shared" si="0"/>
        <v>משכורות ורכיבי שכר</v>
      </c>
    </row>
    <row r="84" spans="2:8" ht="15">
      <c r="B84" s="25">
        <v>1</v>
      </c>
      <c r="C84" s="55">
        <v>42775</v>
      </c>
      <c r="D84" s="28" t="s">
        <v>3</v>
      </c>
      <c r="E84" s="53">
        <v>5610.92</v>
      </c>
      <c r="F84" s="53"/>
      <c r="G84" s="53">
        <v>140658.47</v>
      </c>
      <c r="H84" s="35" t="str">
        <f t="shared" si="0"/>
        <v>משכורות ורכיבי שכר</v>
      </c>
    </row>
    <row r="85" spans="2:8" ht="15">
      <c r="B85" s="25">
        <v>1</v>
      </c>
      <c r="C85" s="55">
        <v>42775</v>
      </c>
      <c r="D85" s="28" t="s">
        <v>3</v>
      </c>
      <c r="E85" s="53">
        <v>1843.46</v>
      </c>
      <c r="F85" s="53"/>
      <c r="G85" s="53">
        <v>146269.39</v>
      </c>
      <c r="H85" s="35" t="str">
        <f t="shared" si="0"/>
        <v>משכורות ורכיבי שכר</v>
      </c>
    </row>
    <row r="86" spans="2:8" ht="15">
      <c r="B86" s="25">
        <v>1</v>
      </c>
      <c r="C86" s="55">
        <v>42781</v>
      </c>
      <c r="D86" s="28" t="s">
        <v>28</v>
      </c>
      <c r="E86" s="53">
        <v>5389</v>
      </c>
      <c r="F86" s="53"/>
      <c r="G86" s="53">
        <v>73307.22</v>
      </c>
      <c r="H86" s="35" t="str">
        <f t="shared" si="0"/>
        <v>משכורות ורכיבי שכר</v>
      </c>
    </row>
    <row r="87" spans="2:8" ht="15">
      <c r="B87" s="25">
        <v>11</v>
      </c>
      <c r="C87" s="55">
        <v>42789</v>
      </c>
      <c r="D87" s="28" t="s">
        <v>30</v>
      </c>
      <c r="E87" s="53"/>
      <c r="F87" s="53">
        <v>104110</v>
      </c>
      <c r="G87" s="53">
        <v>177437.22</v>
      </c>
      <c r="H87" s="35" t="str">
        <f t="shared" si="0"/>
        <v>תרומות מקרנות</v>
      </c>
    </row>
    <row r="88" spans="2:8" ht="15">
      <c r="B88" s="25">
        <v>12</v>
      </c>
      <c r="C88" s="55">
        <v>42789</v>
      </c>
      <c r="D88" s="28" t="s">
        <v>38</v>
      </c>
      <c r="E88" s="53"/>
      <c r="F88" s="53">
        <v>20</v>
      </c>
      <c r="G88" s="53">
        <v>73327.22</v>
      </c>
      <c r="H88" s="35" t="str">
        <f t="shared" si="0"/>
        <v>תרומות מיחידים</v>
      </c>
    </row>
    <row r="89" spans="2:8" ht="15">
      <c r="B89" s="25">
        <v>6</v>
      </c>
      <c r="C89" s="55">
        <v>42795</v>
      </c>
      <c r="D89" s="28" t="s">
        <v>39</v>
      </c>
      <c r="E89" s="53">
        <v>52.9</v>
      </c>
      <c r="F89" s="53"/>
      <c r="G89" s="53">
        <v>177360.32</v>
      </c>
      <c r="H89" s="35" t="str">
        <f t="shared" si="0"/>
        <v>עמלות בנקאיות</v>
      </c>
    </row>
    <row r="90" spans="2:8" ht="15">
      <c r="B90" s="25">
        <v>6</v>
      </c>
      <c r="C90" s="55">
        <v>42795</v>
      </c>
      <c r="D90" s="28" t="s">
        <v>16</v>
      </c>
      <c r="E90" s="53">
        <v>24</v>
      </c>
      <c r="F90" s="53"/>
      <c r="G90" s="53">
        <v>177413.22</v>
      </c>
      <c r="H90" s="35" t="str">
        <f t="shared" si="0"/>
        <v>עמלות בנקאיות</v>
      </c>
    </row>
    <row r="91" spans="2:8" ht="15">
      <c r="B91" s="25">
        <v>12</v>
      </c>
      <c r="C91" s="55">
        <v>42800</v>
      </c>
      <c r="D91" s="28" t="s">
        <v>40</v>
      </c>
      <c r="E91" s="53"/>
      <c r="F91" s="53">
        <v>33.74</v>
      </c>
      <c r="G91" s="53">
        <v>177394.06</v>
      </c>
      <c r="H91" s="35" t="str">
        <f t="shared" si="0"/>
        <v>תרומות מיחידים</v>
      </c>
    </row>
    <row r="92" spans="2:8" ht="15">
      <c r="B92" s="25">
        <v>1</v>
      </c>
      <c r="C92" s="55">
        <v>42802</v>
      </c>
      <c r="D92" s="28" t="s">
        <v>3</v>
      </c>
      <c r="E92" s="53">
        <v>7851</v>
      </c>
      <c r="F92" s="53"/>
      <c r="G92" s="53">
        <v>106217.26</v>
      </c>
      <c r="H92" s="35" t="str">
        <f t="shared" si="0"/>
        <v>משכורות ורכיבי שכר</v>
      </c>
    </row>
    <row r="93" spans="2:8" ht="15">
      <c r="B93" s="25">
        <v>1</v>
      </c>
      <c r="C93" s="55">
        <v>42802</v>
      </c>
      <c r="D93" s="28" t="s">
        <v>3</v>
      </c>
      <c r="E93" s="53">
        <v>8197</v>
      </c>
      <c r="F93" s="53"/>
      <c r="G93" s="53">
        <v>114068.26</v>
      </c>
      <c r="H93" s="35" t="str">
        <f t="shared" si="0"/>
        <v>משכורות ורכיבי שכר</v>
      </c>
    </row>
    <row r="94" spans="2:8" ht="15">
      <c r="B94" s="25">
        <v>1</v>
      </c>
      <c r="C94" s="55">
        <v>42802</v>
      </c>
      <c r="D94" s="28" t="s">
        <v>3</v>
      </c>
      <c r="E94" s="53">
        <v>6333</v>
      </c>
      <c r="F94" s="53"/>
      <c r="G94" s="53">
        <v>122265.26</v>
      </c>
      <c r="H94" s="35" t="str">
        <f t="shared" si="0"/>
        <v>משכורות ורכיבי שכר</v>
      </c>
    </row>
    <row r="95" spans="2:8" ht="15">
      <c r="B95" s="25">
        <v>1</v>
      </c>
      <c r="C95" s="55">
        <v>42802</v>
      </c>
      <c r="D95" s="28" t="s">
        <v>3</v>
      </c>
      <c r="E95" s="53">
        <v>8240</v>
      </c>
      <c r="F95" s="53"/>
      <c r="G95" s="53">
        <v>128598.26</v>
      </c>
      <c r="H95" s="35" t="str">
        <f t="shared" si="0"/>
        <v>משכורות ורכיבי שכר</v>
      </c>
    </row>
    <row r="96" spans="2:8" ht="15">
      <c r="B96" s="25">
        <v>1</v>
      </c>
      <c r="C96" s="55">
        <v>42802</v>
      </c>
      <c r="D96" s="28" t="s">
        <v>3</v>
      </c>
      <c r="E96" s="53">
        <v>7896</v>
      </c>
      <c r="F96" s="53"/>
      <c r="G96" s="53">
        <v>136838.26</v>
      </c>
      <c r="H96" s="35" t="str">
        <f t="shared" si="0"/>
        <v>משכורות ורכיבי שכר</v>
      </c>
    </row>
    <row r="97" spans="2:8" ht="15">
      <c r="B97" s="25">
        <v>5</v>
      </c>
      <c r="C97" s="55">
        <v>42802</v>
      </c>
      <c r="D97" s="28" t="s">
        <v>3</v>
      </c>
      <c r="E97" s="53">
        <v>762</v>
      </c>
      <c r="F97" s="53"/>
      <c r="G97" s="53">
        <v>144734.26</v>
      </c>
      <c r="H97" s="35" t="str">
        <f t="shared" si="0"/>
        <v>החזר הוצאות נסיעה - משקיפים</v>
      </c>
    </row>
    <row r="98" spans="2:8" ht="15">
      <c r="B98" s="25">
        <v>5</v>
      </c>
      <c r="C98" s="55">
        <v>42802</v>
      </c>
      <c r="D98" s="28" t="s">
        <v>3</v>
      </c>
      <c r="E98" s="53">
        <v>437.2</v>
      </c>
      <c r="F98" s="53"/>
      <c r="G98" s="53">
        <v>145496.26</v>
      </c>
      <c r="H98" s="35" t="str">
        <f t="shared" si="0"/>
        <v>החזר הוצאות נסיעה - משקיפים</v>
      </c>
    </row>
    <row r="99" spans="2:8" ht="15">
      <c r="B99" s="25">
        <v>4</v>
      </c>
      <c r="C99" s="55">
        <v>42802</v>
      </c>
      <c r="D99" s="28" t="s">
        <v>3</v>
      </c>
      <c r="E99" s="53">
        <v>2093.8</v>
      </c>
      <c r="F99" s="53"/>
      <c r="G99" s="53">
        <v>145933.46</v>
      </c>
      <c r="H99" s="35" t="str">
        <f t="shared" si="0"/>
        <v>ספקים והחזרי הוצאות</v>
      </c>
    </row>
    <row r="100" spans="2:8" ht="15">
      <c r="B100" s="25">
        <v>4</v>
      </c>
      <c r="C100" s="55">
        <v>42802</v>
      </c>
      <c r="D100" s="28" t="s">
        <v>3</v>
      </c>
      <c r="E100" s="53">
        <v>468</v>
      </c>
      <c r="F100" s="53"/>
      <c r="G100" s="53">
        <v>148027.26</v>
      </c>
      <c r="H100" s="35" t="str">
        <f t="shared" si="0"/>
        <v>ספקים והחזרי הוצאות</v>
      </c>
    </row>
    <row r="101" spans="2:8" ht="15">
      <c r="B101" s="25">
        <v>4</v>
      </c>
      <c r="C101" s="55">
        <v>42802</v>
      </c>
      <c r="D101" s="28" t="s">
        <v>3</v>
      </c>
      <c r="E101" s="53">
        <v>400</v>
      </c>
      <c r="F101" s="53"/>
      <c r="G101" s="53">
        <v>148495.26</v>
      </c>
      <c r="H101" s="35" t="str">
        <f t="shared" si="0"/>
        <v>ספקים והחזרי הוצאות</v>
      </c>
    </row>
    <row r="102" spans="2:8" ht="15">
      <c r="B102" s="25">
        <v>4</v>
      </c>
      <c r="C102" s="55">
        <v>42802</v>
      </c>
      <c r="D102" s="28" t="s">
        <v>3</v>
      </c>
      <c r="E102" s="53">
        <v>122</v>
      </c>
      <c r="F102" s="53"/>
      <c r="G102" s="53">
        <v>148895.26</v>
      </c>
      <c r="H102" s="35" t="str">
        <f t="shared" si="0"/>
        <v>ספקים והחזרי הוצאות</v>
      </c>
    </row>
    <row r="103" spans="2:8" ht="15">
      <c r="B103" s="25">
        <v>4</v>
      </c>
      <c r="C103" s="55">
        <v>42802</v>
      </c>
      <c r="D103" s="28" t="s">
        <v>3</v>
      </c>
      <c r="E103" s="53">
        <v>107.3</v>
      </c>
      <c r="F103" s="53"/>
      <c r="G103" s="53">
        <v>149017.26</v>
      </c>
      <c r="H103" s="35" t="str">
        <f aca="true" t="shared" si="1" ref="H103:H166">VLOOKUP(B103,$C$15:$D$25,2)</f>
        <v>ספקים והחזרי הוצאות</v>
      </c>
    </row>
    <row r="104" spans="2:8" ht="15">
      <c r="B104" s="25">
        <v>3</v>
      </c>
      <c r="C104" s="55">
        <v>42802</v>
      </c>
      <c r="D104" s="28" t="s">
        <v>3</v>
      </c>
      <c r="E104" s="53">
        <v>526.5</v>
      </c>
      <c r="F104" s="53"/>
      <c r="G104" s="53">
        <v>149124.56</v>
      </c>
      <c r="H104" s="35" t="str">
        <f t="shared" si="1"/>
        <v>ניהול וגיוס כספים</v>
      </c>
    </row>
    <row r="105" spans="2:8" ht="15">
      <c r="B105" s="25">
        <v>4</v>
      </c>
      <c r="C105" s="55">
        <v>42802</v>
      </c>
      <c r="D105" s="28" t="s">
        <v>3</v>
      </c>
      <c r="E105" s="53">
        <v>1255</v>
      </c>
      <c r="F105" s="53"/>
      <c r="G105" s="53">
        <v>149651.06</v>
      </c>
      <c r="H105" s="35" t="str">
        <f t="shared" si="1"/>
        <v>ספקים והחזרי הוצאות</v>
      </c>
    </row>
    <row r="106" spans="2:8" ht="15">
      <c r="B106" s="25">
        <v>3</v>
      </c>
      <c r="C106" s="55">
        <v>42802</v>
      </c>
      <c r="D106" s="28" t="s">
        <v>3</v>
      </c>
      <c r="E106" s="53">
        <v>7020</v>
      </c>
      <c r="F106" s="53"/>
      <c r="G106" s="53">
        <v>150906.06</v>
      </c>
      <c r="H106" s="35" t="str">
        <f t="shared" si="1"/>
        <v>ניהול וגיוס כספים</v>
      </c>
    </row>
    <row r="107" spans="2:8" ht="15">
      <c r="B107" s="25">
        <v>3</v>
      </c>
      <c r="C107" s="55">
        <v>42802</v>
      </c>
      <c r="D107" s="28" t="s">
        <v>3</v>
      </c>
      <c r="E107" s="53">
        <v>3486</v>
      </c>
      <c r="F107" s="53"/>
      <c r="G107" s="53">
        <v>157926.06</v>
      </c>
      <c r="H107" s="35" t="str">
        <f t="shared" si="1"/>
        <v>ניהול וגיוס כספים</v>
      </c>
    </row>
    <row r="108" spans="2:8" ht="15">
      <c r="B108" s="25">
        <v>2</v>
      </c>
      <c r="C108" s="55">
        <v>42802</v>
      </c>
      <c r="D108" s="28" t="s">
        <v>3</v>
      </c>
      <c r="E108" s="53">
        <v>5382</v>
      </c>
      <c r="F108" s="53"/>
      <c r="G108" s="53">
        <v>161412.06</v>
      </c>
      <c r="H108" s="35" t="str">
        <f t="shared" si="1"/>
        <v>דוברות ויח״צ</v>
      </c>
    </row>
    <row r="109" spans="2:8" ht="15">
      <c r="B109" s="25">
        <v>1</v>
      </c>
      <c r="C109" s="55">
        <v>42802</v>
      </c>
      <c r="D109" s="28" t="s">
        <v>3</v>
      </c>
      <c r="E109" s="53">
        <v>1843.46</v>
      </c>
      <c r="F109" s="53"/>
      <c r="G109" s="53">
        <v>166794.06</v>
      </c>
      <c r="H109" s="35" t="str">
        <f t="shared" si="1"/>
        <v>משכורות ורכיבי שכר</v>
      </c>
    </row>
    <row r="110" spans="2:8" ht="15">
      <c r="B110" s="25">
        <v>1</v>
      </c>
      <c r="C110" s="55">
        <v>42802</v>
      </c>
      <c r="D110" s="28" t="s">
        <v>3</v>
      </c>
      <c r="E110" s="53">
        <v>1843.46</v>
      </c>
      <c r="F110" s="53"/>
      <c r="G110" s="53">
        <v>168637.52</v>
      </c>
      <c r="H110" s="35" t="str">
        <f t="shared" si="1"/>
        <v>משכורות ורכיבי שכר</v>
      </c>
    </row>
    <row r="111" spans="2:8" ht="15">
      <c r="B111" s="25">
        <v>1</v>
      </c>
      <c r="C111" s="55">
        <v>42802</v>
      </c>
      <c r="D111" s="28" t="s">
        <v>3</v>
      </c>
      <c r="E111" s="53">
        <v>5069.62</v>
      </c>
      <c r="F111" s="53"/>
      <c r="G111" s="53">
        <v>170480.98</v>
      </c>
      <c r="H111" s="35" t="str">
        <f t="shared" si="1"/>
        <v>משכורות ורכיבי שכר</v>
      </c>
    </row>
    <row r="112" spans="2:8" ht="15">
      <c r="B112" s="25">
        <v>1</v>
      </c>
      <c r="C112" s="55">
        <v>42802</v>
      </c>
      <c r="D112" s="28" t="s">
        <v>3</v>
      </c>
      <c r="E112" s="53">
        <v>1843.46</v>
      </c>
      <c r="F112" s="53"/>
      <c r="G112" s="53">
        <v>175550.6</v>
      </c>
      <c r="H112" s="35" t="str">
        <f t="shared" si="1"/>
        <v>משכורות ורכיבי שכר</v>
      </c>
    </row>
    <row r="113" spans="2:8" ht="15">
      <c r="B113" s="25">
        <v>4</v>
      </c>
      <c r="C113" s="55">
        <v>42803</v>
      </c>
      <c r="D113" s="28" t="s">
        <v>41</v>
      </c>
      <c r="E113" s="53"/>
      <c r="F113" s="53">
        <v>468</v>
      </c>
      <c r="G113" s="53">
        <v>106685.26</v>
      </c>
      <c r="H113" s="35" t="str">
        <f t="shared" si="1"/>
        <v>ספקים והחזרי הוצאות</v>
      </c>
    </row>
    <row r="114" spans="2:8" ht="15">
      <c r="B114" s="25">
        <v>1</v>
      </c>
      <c r="C114" s="55">
        <v>42809</v>
      </c>
      <c r="D114" s="28" t="s">
        <v>28</v>
      </c>
      <c r="E114" s="53">
        <v>9930</v>
      </c>
      <c r="F114" s="53"/>
      <c r="G114" s="53">
        <v>91480.26</v>
      </c>
      <c r="H114" s="35" t="str">
        <f t="shared" si="1"/>
        <v>משכורות ורכיבי שכר</v>
      </c>
    </row>
    <row r="115" spans="2:8" ht="15">
      <c r="B115" s="25">
        <v>1</v>
      </c>
      <c r="C115" s="55">
        <v>42809</v>
      </c>
      <c r="D115" s="28" t="s">
        <v>28</v>
      </c>
      <c r="E115" s="53">
        <v>5275</v>
      </c>
      <c r="F115" s="53"/>
      <c r="G115" s="53">
        <v>101410.26</v>
      </c>
      <c r="H115" s="35" t="str">
        <f t="shared" si="1"/>
        <v>משכורות ורכיבי שכר</v>
      </c>
    </row>
    <row r="116" spans="2:8" ht="15">
      <c r="B116" s="25">
        <v>11</v>
      </c>
      <c r="C116" s="55">
        <v>42810</v>
      </c>
      <c r="D116" s="28" t="s">
        <v>42</v>
      </c>
      <c r="E116" s="53"/>
      <c r="F116" s="53">
        <v>81540.54</v>
      </c>
      <c r="G116" s="53">
        <v>173020.8</v>
      </c>
      <c r="H116" s="35" t="str">
        <f t="shared" si="1"/>
        <v>תרומות מקרנות</v>
      </c>
    </row>
    <row r="117" spans="2:8" ht="15">
      <c r="B117" s="25">
        <v>6</v>
      </c>
      <c r="C117" s="55">
        <v>42827</v>
      </c>
      <c r="D117" s="28" t="s">
        <v>39</v>
      </c>
      <c r="E117" s="53">
        <v>52.9</v>
      </c>
      <c r="F117" s="53"/>
      <c r="G117" s="53">
        <v>172943.9</v>
      </c>
      <c r="H117" s="35" t="str">
        <f t="shared" si="1"/>
        <v>עמלות בנקאיות</v>
      </c>
    </row>
    <row r="118" spans="2:8" ht="15">
      <c r="B118" s="25">
        <v>6</v>
      </c>
      <c r="C118" s="55">
        <v>42827</v>
      </c>
      <c r="D118" s="28" t="s">
        <v>16</v>
      </c>
      <c r="E118" s="53">
        <v>24</v>
      </c>
      <c r="F118" s="53"/>
      <c r="G118" s="53">
        <v>172996.8</v>
      </c>
      <c r="H118" s="35" t="str">
        <f t="shared" si="1"/>
        <v>עמלות בנקאיות</v>
      </c>
    </row>
    <row r="119" spans="2:8" ht="15">
      <c r="B119" s="25">
        <v>12</v>
      </c>
      <c r="C119" s="55">
        <v>42830</v>
      </c>
      <c r="D119" s="28" t="s">
        <v>40</v>
      </c>
      <c r="E119" s="53"/>
      <c r="F119" s="53">
        <v>33.74</v>
      </c>
      <c r="G119" s="53">
        <v>172977.64</v>
      </c>
      <c r="H119" s="35" t="str">
        <f t="shared" si="1"/>
        <v>תרומות מיחידים</v>
      </c>
    </row>
    <row r="120" spans="2:8" ht="15">
      <c r="B120" s="25">
        <v>1</v>
      </c>
      <c r="C120" s="55">
        <v>42831</v>
      </c>
      <c r="D120" s="28" t="s">
        <v>28</v>
      </c>
      <c r="E120" s="53">
        <v>518</v>
      </c>
      <c r="F120" s="53"/>
      <c r="G120" s="53">
        <v>143267.63</v>
      </c>
      <c r="H120" s="35" t="str">
        <f t="shared" si="1"/>
        <v>משכורות ורכיבי שכר</v>
      </c>
    </row>
    <row r="121" spans="2:8" ht="15">
      <c r="B121" s="25">
        <v>5</v>
      </c>
      <c r="C121" s="55">
        <v>42831</v>
      </c>
      <c r="D121" s="28" t="s">
        <v>3</v>
      </c>
      <c r="E121" s="53">
        <v>487.2</v>
      </c>
      <c r="F121" s="53"/>
      <c r="G121" s="53">
        <v>143785.63</v>
      </c>
      <c r="H121" s="35" t="str">
        <f t="shared" si="1"/>
        <v>החזר הוצאות נסיעה - משקיפים</v>
      </c>
    </row>
    <row r="122" spans="2:8" ht="15">
      <c r="B122" s="25">
        <v>4</v>
      </c>
      <c r="C122" s="55">
        <v>42831</v>
      </c>
      <c r="D122" s="28" t="s">
        <v>3</v>
      </c>
      <c r="E122" s="53">
        <v>468</v>
      </c>
      <c r="F122" s="53"/>
      <c r="G122" s="53">
        <v>144272.83</v>
      </c>
      <c r="H122" s="35" t="str">
        <f t="shared" si="1"/>
        <v>ספקים והחזרי הוצאות</v>
      </c>
    </row>
    <row r="123" spans="2:8" ht="15">
      <c r="B123" s="25">
        <v>5</v>
      </c>
      <c r="C123" s="55">
        <v>42831</v>
      </c>
      <c r="D123" s="28" t="s">
        <v>3</v>
      </c>
      <c r="E123" s="53">
        <v>46.3</v>
      </c>
      <c r="F123" s="53"/>
      <c r="G123" s="53">
        <v>144740.83</v>
      </c>
      <c r="H123" s="35" t="str">
        <f t="shared" si="1"/>
        <v>החזר הוצאות נסיעה - משקיפים</v>
      </c>
    </row>
    <row r="124" spans="2:8" ht="15">
      <c r="B124" s="25">
        <v>4</v>
      </c>
      <c r="C124" s="55">
        <v>42831</v>
      </c>
      <c r="D124" s="28" t="s">
        <v>3</v>
      </c>
      <c r="E124" s="53">
        <v>249.76</v>
      </c>
      <c r="F124" s="53"/>
      <c r="G124" s="53">
        <v>144787.13</v>
      </c>
      <c r="H124" s="35" t="str">
        <f t="shared" si="1"/>
        <v>ספקים והחזרי הוצאות</v>
      </c>
    </row>
    <row r="125" spans="2:8" ht="15">
      <c r="B125" s="25">
        <v>4</v>
      </c>
      <c r="C125" s="55">
        <v>42831</v>
      </c>
      <c r="D125" s="28" t="s">
        <v>3</v>
      </c>
      <c r="E125" s="53">
        <v>242.25</v>
      </c>
      <c r="F125" s="53"/>
      <c r="G125" s="53">
        <v>145036.89</v>
      </c>
      <c r="H125" s="35" t="str">
        <f t="shared" si="1"/>
        <v>ספקים והחזרי הוצאות</v>
      </c>
    </row>
    <row r="126" spans="2:8" ht="15">
      <c r="B126" s="25">
        <v>3</v>
      </c>
      <c r="C126" s="55">
        <v>42831</v>
      </c>
      <c r="D126" s="28" t="s">
        <v>3</v>
      </c>
      <c r="E126" s="53">
        <v>526.5</v>
      </c>
      <c r="F126" s="53"/>
      <c r="G126" s="53">
        <v>145279.14</v>
      </c>
      <c r="H126" s="35" t="str">
        <f t="shared" si="1"/>
        <v>ניהול וגיוס כספים</v>
      </c>
    </row>
    <row r="127" spans="2:8" ht="15">
      <c r="B127" s="25">
        <v>4</v>
      </c>
      <c r="C127" s="55">
        <v>42831</v>
      </c>
      <c r="D127" s="28" t="s">
        <v>3</v>
      </c>
      <c r="E127" s="53">
        <v>684</v>
      </c>
      <c r="F127" s="53"/>
      <c r="G127" s="53">
        <v>145805.64</v>
      </c>
      <c r="H127" s="35" t="str">
        <f t="shared" si="1"/>
        <v>ספקים והחזרי הוצאות</v>
      </c>
    </row>
    <row r="128" spans="2:8" ht="15">
      <c r="B128" s="25">
        <v>3</v>
      </c>
      <c r="C128" s="55">
        <v>42831</v>
      </c>
      <c r="D128" s="28" t="s">
        <v>3</v>
      </c>
      <c r="E128" s="53">
        <v>7020</v>
      </c>
      <c r="F128" s="53"/>
      <c r="G128" s="53">
        <v>146489.64</v>
      </c>
      <c r="H128" s="35" t="str">
        <f t="shared" si="1"/>
        <v>ניהול וגיוס כספים</v>
      </c>
    </row>
    <row r="129" spans="2:8" ht="15">
      <c r="B129" s="25">
        <v>3</v>
      </c>
      <c r="C129" s="55">
        <v>42831</v>
      </c>
      <c r="D129" s="28" t="s">
        <v>3</v>
      </c>
      <c r="E129" s="53">
        <v>3486</v>
      </c>
      <c r="F129" s="53"/>
      <c r="G129" s="53">
        <v>153509.64</v>
      </c>
      <c r="H129" s="35" t="str">
        <f t="shared" si="1"/>
        <v>ניהול וגיוס כספים</v>
      </c>
    </row>
    <row r="130" spans="2:8" ht="15">
      <c r="B130" s="25">
        <v>2</v>
      </c>
      <c r="C130" s="55">
        <v>42831</v>
      </c>
      <c r="D130" s="28" t="s">
        <v>3</v>
      </c>
      <c r="E130" s="53">
        <v>5382</v>
      </c>
      <c r="F130" s="53"/>
      <c r="G130" s="53">
        <v>156995.64</v>
      </c>
      <c r="H130" s="35" t="str">
        <f t="shared" si="1"/>
        <v>דוברות ויח״צ</v>
      </c>
    </row>
    <row r="131" spans="2:8" ht="15">
      <c r="B131" s="25">
        <v>1</v>
      </c>
      <c r="C131" s="55">
        <v>42831</v>
      </c>
      <c r="D131" s="28" t="s">
        <v>3</v>
      </c>
      <c r="E131" s="53">
        <v>1843.46</v>
      </c>
      <c r="F131" s="53"/>
      <c r="G131" s="53">
        <v>162377.64</v>
      </c>
      <c r="H131" s="35" t="str">
        <f t="shared" si="1"/>
        <v>משכורות ורכיבי שכר</v>
      </c>
    </row>
    <row r="132" spans="2:8" ht="15">
      <c r="B132" s="25">
        <v>1</v>
      </c>
      <c r="C132" s="55">
        <v>42831</v>
      </c>
      <c r="D132" s="28" t="s">
        <v>3</v>
      </c>
      <c r="E132" s="53">
        <v>1843.46</v>
      </c>
      <c r="F132" s="53"/>
      <c r="G132" s="53">
        <v>164221.1</v>
      </c>
      <c r="H132" s="35" t="str">
        <f t="shared" si="1"/>
        <v>משכורות ורכיבי שכר</v>
      </c>
    </row>
    <row r="133" spans="2:8" ht="15">
      <c r="B133" s="25">
        <v>1</v>
      </c>
      <c r="C133" s="55">
        <v>42831</v>
      </c>
      <c r="D133" s="28" t="s">
        <v>3</v>
      </c>
      <c r="E133" s="53">
        <v>5069.62</v>
      </c>
      <c r="F133" s="53"/>
      <c r="G133" s="53">
        <v>166064.56</v>
      </c>
      <c r="H133" s="35" t="str">
        <f t="shared" si="1"/>
        <v>משכורות ורכיבי שכר</v>
      </c>
    </row>
    <row r="134" spans="2:8" ht="15">
      <c r="B134" s="25">
        <v>1</v>
      </c>
      <c r="C134" s="55">
        <v>42831</v>
      </c>
      <c r="D134" s="28" t="s">
        <v>3</v>
      </c>
      <c r="E134" s="53">
        <v>1843.46</v>
      </c>
      <c r="F134" s="53"/>
      <c r="G134" s="53">
        <v>171134.18</v>
      </c>
      <c r="H134" s="35" t="str">
        <f t="shared" si="1"/>
        <v>משכורות ורכיבי שכר</v>
      </c>
    </row>
    <row r="135" spans="2:8" ht="15">
      <c r="B135" s="25">
        <v>1</v>
      </c>
      <c r="C135" s="55">
        <v>42832</v>
      </c>
      <c r="D135" s="28" t="s">
        <v>3</v>
      </c>
      <c r="E135" s="53">
        <v>6332</v>
      </c>
      <c r="F135" s="53"/>
      <c r="G135" s="53">
        <v>104598.63</v>
      </c>
      <c r="H135" s="35" t="str">
        <f t="shared" si="1"/>
        <v>משכורות ורכיבי שכר</v>
      </c>
    </row>
    <row r="136" spans="2:8" ht="15">
      <c r="B136" s="25">
        <v>1</v>
      </c>
      <c r="C136" s="55">
        <v>42832</v>
      </c>
      <c r="D136" s="28" t="s">
        <v>3</v>
      </c>
      <c r="E136" s="53">
        <v>8052</v>
      </c>
      <c r="F136" s="53"/>
      <c r="G136" s="53">
        <v>110930.63</v>
      </c>
      <c r="H136" s="35" t="str">
        <f t="shared" si="1"/>
        <v>משכורות ורכיבי שכר</v>
      </c>
    </row>
    <row r="137" spans="2:8" ht="15">
      <c r="B137" s="25">
        <v>1</v>
      </c>
      <c r="C137" s="55">
        <v>42832</v>
      </c>
      <c r="D137" s="28" t="s">
        <v>3</v>
      </c>
      <c r="E137" s="53">
        <v>8144</v>
      </c>
      <c r="F137" s="53"/>
      <c r="G137" s="53">
        <v>118982.63</v>
      </c>
      <c r="H137" s="35" t="str">
        <f t="shared" si="1"/>
        <v>משכורות ורכיבי שכר</v>
      </c>
    </row>
    <row r="138" spans="2:8" ht="15">
      <c r="B138" s="25">
        <v>1</v>
      </c>
      <c r="C138" s="55">
        <v>42832</v>
      </c>
      <c r="D138" s="28" t="s">
        <v>3</v>
      </c>
      <c r="E138" s="53">
        <v>8290</v>
      </c>
      <c r="F138" s="53"/>
      <c r="G138" s="53">
        <v>127126.63</v>
      </c>
      <c r="H138" s="35" t="str">
        <f t="shared" si="1"/>
        <v>משכורות ורכיבי שכר</v>
      </c>
    </row>
    <row r="139" spans="2:8" ht="15">
      <c r="B139" s="25">
        <v>1</v>
      </c>
      <c r="C139" s="55">
        <v>42832</v>
      </c>
      <c r="D139" s="28" t="s">
        <v>3</v>
      </c>
      <c r="E139" s="53">
        <v>7851</v>
      </c>
      <c r="F139" s="53"/>
      <c r="G139" s="53">
        <v>135416.63</v>
      </c>
      <c r="H139" s="35" t="str">
        <f t="shared" si="1"/>
        <v>משכורות ורכיבי שכר</v>
      </c>
    </row>
    <row r="140" spans="2:8" ht="15">
      <c r="B140" s="25">
        <v>11</v>
      </c>
      <c r="C140" s="55">
        <v>42845</v>
      </c>
      <c r="D140" s="28" t="s">
        <v>42</v>
      </c>
      <c r="E140" s="53"/>
      <c r="F140" s="53">
        <v>81206.45</v>
      </c>
      <c r="G140" s="53">
        <v>185805.08</v>
      </c>
      <c r="H140" s="35" t="str">
        <f t="shared" si="1"/>
        <v>תרומות מקרנות</v>
      </c>
    </row>
    <row r="141" spans="2:8" ht="15">
      <c r="B141" s="25">
        <v>1</v>
      </c>
      <c r="C141" s="55">
        <v>42848</v>
      </c>
      <c r="D141" s="28" t="s">
        <v>28</v>
      </c>
      <c r="E141" s="53">
        <v>5304</v>
      </c>
      <c r="F141" s="53"/>
      <c r="G141" s="53">
        <v>180501.08</v>
      </c>
      <c r="H141" s="35" t="str">
        <f t="shared" si="1"/>
        <v>משכורות ורכיבי שכר</v>
      </c>
    </row>
    <row r="142" spans="2:8" ht="15">
      <c r="B142" s="25">
        <v>6</v>
      </c>
      <c r="C142" s="55">
        <v>42856</v>
      </c>
      <c r="D142" s="28" t="s">
        <v>43</v>
      </c>
      <c r="E142" s="53">
        <v>41.1</v>
      </c>
      <c r="F142" s="53"/>
      <c r="G142" s="53">
        <v>180435.98</v>
      </c>
      <c r="H142" s="35" t="str">
        <f t="shared" si="1"/>
        <v>עמלות בנקאיות</v>
      </c>
    </row>
    <row r="143" spans="2:8" ht="15">
      <c r="B143" s="25">
        <v>6</v>
      </c>
      <c r="C143" s="55">
        <v>42856</v>
      </c>
      <c r="D143" s="28" t="s">
        <v>16</v>
      </c>
      <c r="E143" s="53">
        <v>24</v>
      </c>
      <c r="F143" s="53"/>
      <c r="G143" s="53">
        <v>180477.08</v>
      </c>
      <c r="H143" s="35" t="str">
        <f t="shared" si="1"/>
        <v>עמלות בנקאיות</v>
      </c>
    </row>
    <row r="144" spans="2:8" ht="15">
      <c r="B144" s="25">
        <v>11</v>
      </c>
      <c r="C144" s="55">
        <v>42860</v>
      </c>
      <c r="D144" s="28" t="s">
        <v>44</v>
      </c>
      <c r="E144" s="53"/>
      <c r="F144" s="53">
        <v>29359.22</v>
      </c>
      <c r="G144" s="53">
        <v>209795.2</v>
      </c>
      <c r="H144" s="35" t="str">
        <f t="shared" si="1"/>
        <v>תרומות מקרנות</v>
      </c>
    </row>
    <row r="145" spans="2:8" ht="15">
      <c r="B145" s="25">
        <v>4</v>
      </c>
      <c r="C145" s="55">
        <v>42863</v>
      </c>
      <c r="D145" s="28" t="s">
        <v>3</v>
      </c>
      <c r="E145" s="53">
        <v>500</v>
      </c>
      <c r="F145" s="53"/>
      <c r="G145" s="53">
        <v>181572.75</v>
      </c>
      <c r="H145" s="35" t="str">
        <f t="shared" si="1"/>
        <v>ספקים והחזרי הוצאות</v>
      </c>
    </row>
    <row r="146" spans="2:8" ht="15">
      <c r="B146" s="25">
        <v>4</v>
      </c>
      <c r="C146" s="55">
        <v>42863</v>
      </c>
      <c r="D146" s="28" t="s">
        <v>3</v>
      </c>
      <c r="E146" s="53">
        <v>731.25</v>
      </c>
      <c r="F146" s="53"/>
      <c r="G146" s="53">
        <v>182072.75</v>
      </c>
      <c r="H146" s="35" t="str">
        <f t="shared" si="1"/>
        <v>ספקים והחזרי הוצאות</v>
      </c>
    </row>
    <row r="147" spans="2:8" ht="15">
      <c r="B147" s="25">
        <v>4</v>
      </c>
      <c r="C147" s="55">
        <v>42863</v>
      </c>
      <c r="D147" s="28" t="s">
        <v>3</v>
      </c>
      <c r="E147" s="53">
        <v>673</v>
      </c>
      <c r="F147" s="53"/>
      <c r="G147" s="53">
        <v>182804</v>
      </c>
      <c r="H147" s="35" t="str">
        <f t="shared" si="1"/>
        <v>ספקים והחזרי הוצאות</v>
      </c>
    </row>
    <row r="148" spans="2:8" ht="15">
      <c r="B148" s="25">
        <v>4</v>
      </c>
      <c r="C148" s="55">
        <v>42863</v>
      </c>
      <c r="D148" s="28" t="s">
        <v>3</v>
      </c>
      <c r="E148" s="53">
        <v>936</v>
      </c>
      <c r="F148" s="53"/>
      <c r="G148" s="53">
        <v>183477</v>
      </c>
      <c r="H148" s="35" t="str">
        <f t="shared" si="1"/>
        <v>ספקים והחזרי הוצאות</v>
      </c>
    </row>
    <row r="149" spans="2:8" ht="15">
      <c r="B149" s="25">
        <v>4</v>
      </c>
      <c r="C149" s="55">
        <v>42863</v>
      </c>
      <c r="D149" s="28" t="s">
        <v>3</v>
      </c>
      <c r="E149" s="53">
        <v>561.6</v>
      </c>
      <c r="F149" s="53"/>
      <c r="G149" s="53">
        <v>184413</v>
      </c>
      <c r="H149" s="35" t="str">
        <f t="shared" si="1"/>
        <v>ספקים והחזרי הוצאות</v>
      </c>
    </row>
    <row r="150" spans="2:8" ht="15">
      <c r="B150" s="25">
        <v>4</v>
      </c>
      <c r="C150" s="55">
        <v>42863</v>
      </c>
      <c r="D150" s="28" t="s">
        <v>3</v>
      </c>
      <c r="E150" s="53">
        <v>468</v>
      </c>
      <c r="F150" s="53"/>
      <c r="G150" s="53">
        <v>184974.6</v>
      </c>
      <c r="H150" s="35" t="str">
        <f t="shared" si="1"/>
        <v>ספקים והחזרי הוצאות</v>
      </c>
    </row>
    <row r="151" spans="2:8" ht="15">
      <c r="B151" s="25">
        <v>4</v>
      </c>
      <c r="C151" s="55">
        <v>42863</v>
      </c>
      <c r="D151" s="28" t="s">
        <v>3</v>
      </c>
      <c r="E151" s="53">
        <v>16</v>
      </c>
      <c r="F151" s="53"/>
      <c r="G151" s="53">
        <v>185442.6</v>
      </c>
      <c r="H151" s="35" t="str">
        <f t="shared" si="1"/>
        <v>ספקים והחזרי הוצאות</v>
      </c>
    </row>
    <row r="152" spans="2:8" ht="15">
      <c r="B152" s="25">
        <v>4</v>
      </c>
      <c r="C152" s="55">
        <v>42863</v>
      </c>
      <c r="D152" s="28" t="s">
        <v>3</v>
      </c>
      <c r="E152" s="53">
        <v>342.1</v>
      </c>
      <c r="F152" s="53"/>
      <c r="G152" s="53">
        <v>185458.6</v>
      </c>
      <c r="H152" s="35" t="str">
        <f t="shared" si="1"/>
        <v>ספקים והחזרי הוצאות</v>
      </c>
    </row>
    <row r="153" spans="2:8" ht="15">
      <c r="B153" s="25">
        <v>3</v>
      </c>
      <c r="C153" s="55">
        <v>42863</v>
      </c>
      <c r="D153" s="28" t="s">
        <v>3</v>
      </c>
      <c r="E153" s="53">
        <v>526.5</v>
      </c>
      <c r="F153" s="53"/>
      <c r="G153" s="53">
        <v>185800.7</v>
      </c>
      <c r="H153" s="35" t="str">
        <f t="shared" si="1"/>
        <v>ניהול וגיוס כספים</v>
      </c>
    </row>
    <row r="154" spans="2:8" ht="15">
      <c r="B154" s="25">
        <v>3</v>
      </c>
      <c r="C154" s="55">
        <v>42863</v>
      </c>
      <c r="D154" s="28" t="s">
        <v>3</v>
      </c>
      <c r="E154" s="53">
        <v>3486</v>
      </c>
      <c r="F154" s="53"/>
      <c r="G154" s="53">
        <v>186327.2</v>
      </c>
      <c r="H154" s="35" t="str">
        <f t="shared" si="1"/>
        <v>ניהול וגיוס כספים</v>
      </c>
    </row>
    <row r="155" spans="2:8" ht="15">
      <c r="B155" s="25">
        <v>3</v>
      </c>
      <c r="C155" s="55">
        <v>42863</v>
      </c>
      <c r="D155" s="28" t="s">
        <v>3</v>
      </c>
      <c r="E155" s="53">
        <v>4000</v>
      </c>
      <c r="F155" s="53"/>
      <c r="G155" s="53">
        <v>189813.2</v>
      </c>
      <c r="H155" s="35" t="str">
        <f t="shared" si="1"/>
        <v>ניהול וגיוס כספים</v>
      </c>
    </row>
    <row r="156" spans="2:8" ht="15">
      <c r="B156" s="25">
        <v>2</v>
      </c>
      <c r="C156" s="55">
        <v>42863</v>
      </c>
      <c r="D156" s="28" t="s">
        <v>3</v>
      </c>
      <c r="E156" s="53">
        <v>5382</v>
      </c>
      <c r="F156" s="53"/>
      <c r="G156" s="53">
        <v>193813.2</v>
      </c>
      <c r="H156" s="35" t="str">
        <f t="shared" si="1"/>
        <v>דוברות ויח״צ</v>
      </c>
    </row>
    <row r="157" spans="2:8" ht="15">
      <c r="B157" s="25">
        <v>1</v>
      </c>
      <c r="C157" s="55">
        <v>42863</v>
      </c>
      <c r="D157" s="28" t="s">
        <v>3</v>
      </c>
      <c r="E157" s="53">
        <v>1843.46</v>
      </c>
      <c r="F157" s="53"/>
      <c r="G157" s="53">
        <v>199195.2</v>
      </c>
      <c r="H157" s="35" t="str">
        <f t="shared" si="1"/>
        <v>משכורות ורכיבי שכר</v>
      </c>
    </row>
    <row r="158" spans="2:8" ht="15">
      <c r="B158" s="25">
        <v>1</v>
      </c>
      <c r="C158" s="55">
        <v>42863</v>
      </c>
      <c r="D158" s="28" t="s">
        <v>3</v>
      </c>
      <c r="E158" s="53">
        <v>1843.46</v>
      </c>
      <c r="F158" s="53"/>
      <c r="G158" s="53">
        <v>201038.66</v>
      </c>
      <c r="H158" s="35" t="str">
        <f t="shared" si="1"/>
        <v>משכורות ורכיבי שכר</v>
      </c>
    </row>
    <row r="159" spans="2:8" ht="15">
      <c r="B159" s="25">
        <v>1</v>
      </c>
      <c r="C159" s="55">
        <v>42863</v>
      </c>
      <c r="D159" s="28" t="s">
        <v>3</v>
      </c>
      <c r="E159" s="53">
        <v>5069.62</v>
      </c>
      <c r="F159" s="53"/>
      <c r="G159" s="53">
        <v>202882.12</v>
      </c>
      <c r="H159" s="35" t="str">
        <f t="shared" si="1"/>
        <v>משכורות ורכיבי שכר</v>
      </c>
    </row>
    <row r="160" spans="2:8" ht="15">
      <c r="B160" s="25">
        <v>1</v>
      </c>
      <c r="C160" s="55">
        <v>42863</v>
      </c>
      <c r="D160" s="28" t="s">
        <v>3</v>
      </c>
      <c r="E160" s="53">
        <v>1843.46</v>
      </c>
      <c r="F160" s="53"/>
      <c r="G160" s="53">
        <v>207951.74</v>
      </c>
      <c r="H160" s="35" t="str">
        <f t="shared" si="1"/>
        <v>משכורות ורכיבי שכר</v>
      </c>
    </row>
    <row r="161" spans="2:8" ht="15">
      <c r="B161" s="25">
        <v>12</v>
      </c>
      <c r="C161" s="55">
        <v>42864</v>
      </c>
      <c r="D161" s="28" t="s">
        <v>40</v>
      </c>
      <c r="E161" s="53"/>
      <c r="F161" s="53">
        <v>897.06</v>
      </c>
      <c r="G161" s="53">
        <v>145194.67</v>
      </c>
      <c r="H161" s="35" t="str">
        <f t="shared" si="1"/>
        <v>תרומות מיחידים</v>
      </c>
    </row>
    <row r="162" spans="2:8" ht="15">
      <c r="B162" s="25">
        <v>1</v>
      </c>
      <c r="C162" s="55">
        <v>42864</v>
      </c>
      <c r="D162" s="28" t="s">
        <v>3</v>
      </c>
      <c r="E162" s="53">
        <v>6333</v>
      </c>
      <c r="F162" s="53"/>
      <c r="G162" s="53">
        <v>144297.61</v>
      </c>
      <c r="H162" s="35" t="str">
        <f t="shared" si="1"/>
        <v>משכורות ורכיבי שכר</v>
      </c>
    </row>
    <row r="163" spans="2:8" ht="15">
      <c r="B163" s="25">
        <v>1</v>
      </c>
      <c r="C163" s="55">
        <v>42864</v>
      </c>
      <c r="D163" s="28" t="s">
        <v>3</v>
      </c>
      <c r="E163" s="53">
        <v>7891</v>
      </c>
      <c r="F163" s="53"/>
      <c r="G163" s="53">
        <v>150630.61</v>
      </c>
      <c r="H163" s="35" t="str">
        <f t="shared" si="1"/>
        <v>משכורות ורכיבי שכר</v>
      </c>
    </row>
    <row r="164" spans="2:8" ht="15">
      <c r="B164" s="25">
        <v>1</v>
      </c>
      <c r="C164" s="55">
        <v>42864</v>
      </c>
      <c r="D164" s="28" t="s">
        <v>3</v>
      </c>
      <c r="E164" s="53">
        <v>7958</v>
      </c>
      <c r="F164" s="53"/>
      <c r="G164" s="53">
        <v>158521.61</v>
      </c>
      <c r="H164" s="35" t="str">
        <f t="shared" si="1"/>
        <v>משכורות ורכיבי שכר</v>
      </c>
    </row>
    <row r="165" spans="2:8" ht="15">
      <c r="B165" s="25">
        <v>1</v>
      </c>
      <c r="C165" s="55">
        <v>42864</v>
      </c>
      <c r="D165" s="28" t="s">
        <v>3</v>
      </c>
      <c r="E165" s="53">
        <v>8290</v>
      </c>
      <c r="F165" s="53"/>
      <c r="G165" s="53">
        <v>166479.61</v>
      </c>
      <c r="H165" s="35" t="str">
        <f t="shared" si="1"/>
        <v>משכורות ורכיבי שכר</v>
      </c>
    </row>
    <row r="166" spans="2:8" ht="15">
      <c r="B166" s="25">
        <v>1</v>
      </c>
      <c r="C166" s="55">
        <v>42864</v>
      </c>
      <c r="D166" s="28" t="s">
        <v>3</v>
      </c>
      <c r="E166" s="53">
        <v>7851</v>
      </c>
      <c r="F166" s="53"/>
      <c r="G166" s="53">
        <v>174769.61</v>
      </c>
      <c r="H166" s="35" t="str">
        <f t="shared" si="1"/>
        <v>משכורות ורכיבי שכר</v>
      </c>
    </row>
    <row r="167" spans="2:8" ht="15">
      <c r="B167" s="25">
        <v>4</v>
      </c>
      <c r="C167" s="55">
        <v>42864</v>
      </c>
      <c r="D167" s="28" t="s">
        <v>3</v>
      </c>
      <c r="E167" s="53">
        <v>795.6</v>
      </c>
      <c r="F167" s="53"/>
      <c r="G167" s="53">
        <v>182620.61</v>
      </c>
      <c r="H167" s="35" t="str">
        <f aca="true" t="shared" si="2" ref="H167:H230">VLOOKUP(B167,$C$15:$D$25,2)</f>
        <v>ספקים והחזרי הוצאות</v>
      </c>
    </row>
    <row r="168" spans="2:8" ht="15">
      <c r="B168" s="25">
        <v>1</v>
      </c>
      <c r="C168" s="55">
        <v>42864</v>
      </c>
      <c r="D168" s="28" t="s">
        <v>45</v>
      </c>
      <c r="E168" s="53"/>
      <c r="F168" s="53">
        <v>1843.46</v>
      </c>
      <c r="G168" s="53">
        <v>183416.21</v>
      </c>
      <c r="H168" s="35" t="str">
        <f t="shared" si="2"/>
        <v>משכורות ורכיבי שכר</v>
      </c>
    </row>
    <row r="169" spans="2:8" ht="15">
      <c r="B169" s="25">
        <v>12</v>
      </c>
      <c r="C169" s="55">
        <v>42865</v>
      </c>
      <c r="D169" s="28" t="s">
        <v>46</v>
      </c>
      <c r="E169" s="53"/>
      <c r="F169" s="53">
        <v>250</v>
      </c>
      <c r="G169" s="53">
        <v>145444.67</v>
      </c>
      <c r="H169" s="35" t="str">
        <f t="shared" si="2"/>
        <v>תרומות מיחידים</v>
      </c>
    </row>
    <row r="170" spans="2:8" ht="15">
      <c r="B170" s="25">
        <v>12</v>
      </c>
      <c r="C170" s="55">
        <v>42866</v>
      </c>
      <c r="D170" s="28" t="s">
        <v>47</v>
      </c>
      <c r="E170" s="53"/>
      <c r="F170" s="53">
        <v>100</v>
      </c>
      <c r="G170" s="53">
        <v>143701.21</v>
      </c>
      <c r="H170" s="35" t="str">
        <f t="shared" si="2"/>
        <v>תרומות מיחידים</v>
      </c>
    </row>
    <row r="171" spans="2:8" ht="15">
      <c r="B171" s="25">
        <v>1</v>
      </c>
      <c r="C171" s="55">
        <v>42866</v>
      </c>
      <c r="D171" s="28" t="s">
        <v>3</v>
      </c>
      <c r="E171" s="53">
        <v>1843.46</v>
      </c>
      <c r="F171" s="53"/>
      <c r="G171" s="53">
        <v>143601.21</v>
      </c>
      <c r="H171" s="35" t="str">
        <f t="shared" si="2"/>
        <v>משכורות ורכיבי שכר</v>
      </c>
    </row>
    <row r="172" spans="2:8" ht="15">
      <c r="B172" s="25">
        <v>12</v>
      </c>
      <c r="C172" s="55">
        <v>42869</v>
      </c>
      <c r="D172" s="28" t="s">
        <v>46</v>
      </c>
      <c r="E172" s="53"/>
      <c r="F172" s="53">
        <v>100</v>
      </c>
      <c r="G172" s="53">
        <v>143801.21</v>
      </c>
      <c r="H172" s="35" t="str">
        <f t="shared" si="2"/>
        <v>תרומות מיחידים</v>
      </c>
    </row>
    <row r="173" spans="2:8" ht="15">
      <c r="B173" s="25">
        <v>1</v>
      </c>
      <c r="C173" s="55">
        <v>42871</v>
      </c>
      <c r="D173" s="28" t="s">
        <v>28</v>
      </c>
      <c r="E173" s="53">
        <v>9731</v>
      </c>
      <c r="F173" s="53"/>
      <c r="G173" s="53">
        <v>128865.21</v>
      </c>
      <c r="H173" s="35" t="str">
        <f t="shared" si="2"/>
        <v>משכורות ורכיבי שכר</v>
      </c>
    </row>
    <row r="174" spans="2:8" ht="15">
      <c r="B174" s="25">
        <v>1</v>
      </c>
      <c r="C174" s="55">
        <v>42871</v>
      </c>
      <c r="D174" s="28" t="s">
        <v>28</v>
      </c>
      <c r="E174" s="53">
        <v>5205</v>
      </c>
      <c r="F174" s="53"/>
      <c r="G174" s="53">
        <v>138596.21</v>
      </c>
      <c r="H174" s="35" t="str">
        <f t="shared" si="2"/>
        <v>משכורות ורכיבי שכר</v>
      </c>
    </row>
    <row r="175" spans="2:8" ht="15">
      <c r="B175" s="25">
        <v>12</v>
      </c>
      <c r="C175" s="55">
        <v>42873</v>
      </c>
      <c r="D175" s="28" t="s">
        <v>48</v>
      </c>
      <c r="E175" s="53"/>
      <c r="F175" s="53">
        <v>150</v>
      </c>
      <c r="G175" s="53">
        <v>218675.21</v>
      </c>
      <c r="H175" s="35" t="str">
        <f t="shared" si="2"/>
        <v>תרומות מיחידים</v>
      </c>
    </row>
    <row r="176" spans="2:8" ht="15">
      <c r="B176" s="25">
        <v>11</v>
      </c>
      <c r="C176" s="55">
        <v>42873</v>
      </c>
      <c r="D176" s="28" t="s">
        <v>47</v>
      </c>
      <c r="E176" s="53"/>
      <c r="F176" s="53">
        <v>89660</v>
      </c>
      <c r="G176" s="53">
        <v>218525.21</v>
      </c>
      <c r="H176" s="35" t="str">
        <f t="shared" si="2"/>
        <v>תרומות מקרנות</v>
      </c>
    </row>
    <row r="177" spans="2:8" ht="15">
      <c r="B177" s="25">
        <v>12</v>
      </c>
      <c r="C177" s="55">
        <v>42877</v>
      </c>
      <c r="D177" s="28" t="s">
        <v>49</v>
      </c>
      <c r="E177" s="53"/>
      <c r="F177" s="53">
        <v>50</v>
      </c>
      <c r="G177" s="53">
        <v>218775.21</v>
      </c>
      <c r="H177" s="35" t="str">
        <f t="shared" si="2"/>
        <v>תרומות מיחידים</v>
      </c>
    </row>
    <row r="178" spans="2:8" ht="15">
      <c r="B178" s="25">
        <v>12</v>
      </c>
      <c r="C178" s="55">
        <v>42877</v>
      </c>
      <c r="D178" s="28" t="s">
        <v>50</v>
      </c>
      <c r="E178" s="53"/>
      <c r="F178" s="53">
        <v>50</v>
      </c>
      <c r="G178" s="53">
        <v>218725.21</v>
      </c>
      <c r="H178" s="35" t="str">
        <f t="shared" si="2"/>
        <v>תרומות מיחידים</v>
      </c>
    </row>
    <row r="179" spans="2:8" ht="15">
      <c r="B179" s="25">
        <v>4</v>
      </c>
      <c r="C179" s="55">
        <v>42878</v>
      </c>
      <c r="D179" s="28" t="s">
        <v>3</v>
      </c>
      <c r="E179" s="53">
        <v>2633</v>
      </c>
      <c r="F179" s="53"/>
      <c r="G179" s="53">
        <v>216142.21</v>
      </c>
      <c r="H179" s="35" t="str">
        <f t="shared" si="2"/>
        <v>ספקים והחזרי הוצאות</v>
      </c>
    </row>
    <row r="180" spans="2:8" ht="15">
      <c r="B180" s="25">
        <v>6</v>
      </c>
      <c r="C180" s="55">
        <v>42887</v>
      </c>
      <c r="D180" s="28" t="s">
        <v>51</v>
      </c>
      <c r="E180" s="53">
        <v>70.6</v>
      </c>
      <c r="F180" s="53"/>
      <c r="G180" s="53">
        <v>216047.61</v>
      </c>
      <c r="H180" s="35" t="str">
        <f t="shared" si="2"/>
        <v>עמלות בנקאיות</v>
      </c>
    </row>
    <row r="181" spans="2:8" ht="15">
      <c r="B181" s="25">
        <v>6</v>
      </c>
      <c r="C181" s="55">
        <v>42887</v>
      </c>
      <c r="D181" s="28" t="s">
        <v>16</v>
      </c>
      <c r="E181" s="53">
        <v>24</v>
      </c>
      <c r="F181" s="53"/>
      <c r="G181" s="53">
        <v>216118.21</v>
      </c>
      <c r="H181" s="35" t="str">
        <f t="shared" si="2"/>
        <v>עמלות בנקאיות</v>
      </c>
    </row>
    <row r="182" spans="2:8" ht="15">
      <c r="B182" s="25">
        <v>12</v>
      </c>
      <c r="C182" s="55">
        <v>42894</v>
      </c>
      <c r="D182" s="28" t="s">
        <v>40</v>
      </c>
      <c r="E182" s="53"/>
      <c r="F182" s="53">
        <v>1258.78</v>
      </c>
      <c r="G182" s="53">
        <v>153324.85</v>
      </c>
      <c r="H182" s="35" t="str">
        <f t="shared" si="2"/>
        <v>תרומות מיחידים</v>
      </c>
    </row>
    <row r="183" spans="2:8" ht="15">
      <c r="B183" s="25">
        <v>4</v>
      </c>
      <c r="C183" s="55">
        <v>42894</v>
      </c>
      <c r="D183" s="28" t="s">
        <v>3</v>
      </c>
      <c r="E183" s="53">
        <v>3510</v>
      </c>
      <c r="F183" s="53"/>
      <c r="G183" s="53">
        <v>152066.07</v>
      </c>
      <c r="H183" s="35" t="str">
        <f t="shared" si="2"/>
        <v>ספקים והחזרי הוצאות</v>
      </c>
    </row>
    <row r="184" spans="2:8" ht="15">
      <c r="B184" s="25">
        <v>4</v>
      </c>
      <c r="C184" s="55">
        <v>42894</v>
      </c>
      <c r="D184" s="28" t="s">
        <v>3</v>
      </c>
      <c r="E184" s="53">
        <v>500</v>
      </c>
      <c r="F184" s="53"/>
      <c r="G184" s="53">
        <v>155576.07</v>
      </c>
      <c r="H184" s="35" t="str">
        <f t="shared" si="2"/>
        <v>ספקים והחזרי הוצאות</v>
      </c>
    </row>
    <row r="185" spans="2:8" ht="15">
      <c r="B185" s="25">
        <v>4</v>
      </c>
      <c r="C185" s="55">
        <v>42894</v>
      </c>
      <c r="D185" s="28" t="s">
        <v>3</v>
      </c>
      <c r="E185" s="53">
        <v>600</v>
      </c>
      <c r="F185" s="53"/>
      <c r="G185" s="53">
        <v>156076.07</v>
      </c>
      <c r="H185" s="35" t="str">
        <f t="shared" si="2"/>
        <v>ספקים והחזרי הוצאות</v>
      </c>
    </row>
    <row r="186" spans="2:8" ht="15">
      <c r="B186" s="25">
        <v>4</v>
      </c>
      <c r="C186" s="55">
        <v>42894</v>
      </c>
      <c r="D186" s="28" t="s">
        <v>3</v>
      </c>
      <c r="E186" s="53">
        <v>157.5</v>
      </c>
      <c r="F186" s="53"/>
      <c r="G186" s="53">
        <v>156676.07</v>
      </c>
      <c r="H186" s="35" t="str">
        <f t="shared" si="2"/>
        <v>ספקים והחזרי הוצאות</v>
      </c>
    </row>
    <row r="187" spans="2:8" ht="15">
      <c r="B187" s="25">
        <v>4</v>
      </c>
      <c r="C187" s="55">
        <v>42894</v>
      </c>
      <c r="D187" s="28" t="s">
        <v>3</v>
      </c>
      <c r="E187" s="53">
        <v>2273</v>
      </c>
      <c r="F187" s="53"/>
      <c r="G187" s="53">
        <v>156833.57</v>
      </c>
      <c r="H187" s="35" t="str">
        <f t="shared" si="2"/>
        <v>ספקים והחזרי הוצאות</v>
      </c>
    </row>
    <row r="188" spans="2:8" ht="15">
      <c r="B188" s="25">
        <v>3</v>
      </c>
      <c r="C188" s="55">
        <v>42894</v>
      </c>
      <c r="D188" s="28" t="s">
        <v>3</v>
      </c>
      <c r="E188" s="53">
        <v>526.5</v>
      </c>
      <c r="F188" s="53"/>
      <c r="G188" s="53">
        <v>159106.57</v>
      </c>
      <c r="H188" s="35" t="str">
        <f t="shared" si="2"/>
        <v>ניהול וגיוס כספים</v>
      </c>
    </row>
    <row r="189" spans="2:8" ht="15">
      <c r="B189" s="25">
        <v>3</v>
      </c>
      <c r="C189" s="55">
        <v>42894</v>
      </c>
      <c r="D189" s="28" t="s">
        <v>3</v>
      </c>
      <c r="E189" s="53">
        <v>3486</v>
      </c>
      <c r="F189" s="53"/>
      <c r="G189" s="53">
        <v>159633.07</v>
      </c>
      <c r="H189" s="35" t="str">
        <f t="shared" si="2"/>
        <v>ניהול וגיוס כספים</v>
      </c>
    </row>
    <row r="190" spans="2:8" ht="15">
      <c r="B190" s="25">
        <v>2</v>
      </c>
      <c r="C190" s="55">
        <v>42894</v>
      </c>
      <c r="D190" s="28" t="s">
        <v>3</v>
      </c>
      <c r="E190" s="53">
        <v>5382</v>
      </c>
      <c r="F190" s="53"/>
      <c r="G190" s="53">
        <v>163119.07</v>
      </c>
      <c r="H190" s="35" t="str">
        <f t="shared" si="2"/>
        <v>דוברות ויח״צ</v>
      </c>
    </row>
    <row r="191" spans="2:8" ht="15">
      <c r="B191" s="25">
        <v>1</v>
      </c>
      <c r="C191" s="55">
        <v>42894</v>
      </c>
      <c r="D191" s="28" t="s">
        <v>3</v>
      </c>
      <c r="E191" s="53">
        <v>1843.46</v>
      </c>
      <c r="F191" s="53"/>
      <c r="G191" s="53">
        <v>168501.07</v>
      </c>
      <c r="H191" s="35" t="str">
        <f t="shared" si="2"/>
        <v>משכורות ורכיבי שכר</v>
      </c>
    </row>
    <row r="192" spans="2:8" ht="15">
      <c r="B192" s="25">
        <v>1</v>
      </c>
      <c r="C192" s="55">
        <v>42894</v>
      </c>
      <c r="D192" s="28" t="s">
        <v>3</v>
      </c>
      <c r="E192" s="53">
        <v>1843.46</v>
      </c>
      <c r="F192" s="53"/>
      <c r="G192" s="53">
        <v>170344.53</v>
      </c>
      <c r="H192" s="35" t="str">
        <f t="shared" si="2"/>
        <v>משכורות ורכיבי שכר</v>
      </c>
    </row>
    <row r="193" spans="2:8" ht="15">
      <c r="B193" s="25">
        <v>1</v>
      </c>
      <c r="C193" s="55">
        <v>42894</v>
      </c>
      <c r="D193" s="28" t="s">
        <v>3</v>
      </c>
      <c r="E193" s="53">
        <v>3226.16</v>
      </c>
      <c r="F193" s="53"/>
      <c r="G193" s="53">
        <v>172187.99</v>
      </c>
      <c r="H193" s="35" t="str">
        <f t="shared" si="2"/>
        <v>משכורות ורכיבי שכר</v>
      </c>
    </row>
    <row r="194" spans="2:8" ht="15">
      <c r="B194" s="25">
        <v>1</v>
      </c>
      <c r="C194" s="55">
        <v>42894</v>
      </c>
      <c r="D194" s="28" t="s">
        <v>3</v>
      </c>
      <c r="E194" s="53">
        <v>1843.46</v>
      </c>
      <c r="F194" s="53"/>
      <c r="G194" s="53">
        <v>175414.15</v>
      </c>
      <c r="H194" s="35" t="str">
        <f t="shared" si="2"/>
        <v>משכורות ורכיבי שכר</v>
      </c>
    </row>
    <row r="195" spans="2:8" ht="15">
      <c r="B195" s="25">
        <v>1</v>
      </c>
      <c r="C195" s="55">
        <v>42894</v>
      </c>
      <c r="D195" s="28" t="s">
        <v>3</v>
      </c>
      <c r="E195" s="53">
        <v>6333</v>
      </c>
      <c r="F195" s="53"/>
      <c r="G195" s="53">
        <v>177257.61</v>
      </c>
      <c r="H195" s="35" t="str">
        <f t="shared" si="2"/>
        <v>משכורות ורכיבי שכר</v>
      </c>
    </row>
    <row r="196" spans="2:8" ht="15">
      <c r="B196" s="25">
        <v>1</v>
      </c>
      <c r="C196" s="55">
        <v>42894</v>
      </c>
      <c r="D196" s="28" t="s">
        <v>3</v>
      </c>
      <c r="E196" s="53">
        <v>7920</v>
      </c>
      <c r="F196" s="53"/>
      <c r="G196" s="53">
        <v>183590.61</v>
      </c>
      <c r="H196" s="35" t="str">
        <f t="shared" si="2"/>
        <v>משכורות ורכיבי שכר</v>
      </c>
    </row>
    <row r="197" spans="2:8" ht="15">
      <c r="B197" s="25">
        <v>1</v>
      </c>
      <c r="C197" s="55">
        <v>42894</v>
      </c>
      <c r="D197" s="28" t="s">
        <v>3</v>
      </c>
      <c r="E197" s="53">
        <v>7957</v>
      </c>
      <c r="F197" s="53"/>
      <c r="G197" s="53">
        <v>191510.61</v>
      </c>
      <c r="H197" s="35" t="str">
        <f t="shared" si="2"/>
        <v>משכורות ורכיבי שכר</v>
      </c>
    </row>
    <row r="198" spans="2:8" ht="15">
      <c r="B198" s="25">
        <v>1</v>
      </c>
      <c r="C198" s="55">
        <v>42894</v>
      </c>
      <c r="D198" s="28" t="s">
        <v>3</v>
      </c>
      <c r="E198" s="53">
        <v>8290</v>
      </c>
      <c r="F198" s="53"/>
      <c r="G198" s="53">
        <v>199467.61</v>
      </c>
      <c r="H198" s="35" t="str">
        <f t="shared" si="2"/>
        <v>משכורות ורכיבי שכר</v>
      </c>
    </row>
    <row r="199" spans="2:8" ht="15">
      <c r="B199" s="25">
        <v>1</v>
      </c>
      <c r="C199" s="55">
        <v>42894</v>
      </c>
      <c r="D199" s="28" t="s">
        <v>3</v>
      </c>
      <c r="E199" s="53">
        <v>8290</v>
      </c>
      <c r="F199" s="53"/>
      <c r="G199" s="53">
        <v>207757.61</v>
      </c>
      <c r="H199" s="35" t="str">
        <f t="shared" si="2"/>
        <v>משכורות ורכיבי שכר</v>
      </c>
    </row>
    <row r="200" spans="2:8" ht="15">
      <c r="B200" s="25">
        <v>1</v>
      </c>
      <c r="C200" s="55">
        <v>42901</v>
      </c>
      <c r="D200" s="28" t="s">
        <v>28</v>
      </c>
      <c r="E200" s="53">
        <v>5173</v>
      </c>
      <c r="F200" s="53"/>
      <c r="G200" s="53">
        <v>148151.85</v>
      </c>
      <c r="H200" s="35" t="str">
        <f t="shared" si="2"/>
        <v>משכורות ורכיבי שכר</v>
      </c>
    </row>
    <row r="201" spans="2:8" ht="15">
      <c r="B201" s="25">
        <v>1</v>
      </c>
      <c r="C201" s="55">
        <v>42902</v>
      </c>
      <c r="D201" s="28" t="s">
        <v>3</v>
      </c>
      <c r="E201" s="53">
        <v>6567</v>
      </c>
      <c r="F201" s="53"/>
      <c r="G201" s="53">
        <v>141584.85</v>
      </c>
      <c r="H201" s="35" t="str">
        <f t="shared" si="2"/>
        <v>משכורות ורכיבי שכר</v>
      </c>
    </row>
    <row r="202" spans="2:8" ht="15">
      <c r="B202" s="25">
        <v>11</v>
      </c>
      <c r="C202" s="55">
        <v>42907</v>
      </c>
      <c r="D202" s="28" t="s">
        <v>47</v>
      </c>
      <c r="E202" s="53"/>
      <c r="F202" s="53">
        <v>73778.92</v>
      </c>
      <c r="G202" s="53">
        <v>215363.77</v>
      </c>
      <c r="H202" s="35" t="str">
        <f t="shared" si="2"/>
        <v>תרומות מקרנות</v>
      </c>
    </row>
    <row r="203" spans="2:8" ht="15">
      <c r="B203" s="25">
        <v>4</v>
      </c>
      <c r="C203" s="55">
        <v>42915</v>
      </c>
      <c r="D203" s="28" t="s">
        <v>3</v>
      </c>
      <c r="E203" s="53">
        <v>326.67</v>
      </c>
      <c r="F203" s="53"/>
      <c r="G203" s="53">
        <v>199016.3</v>
      </c>
      <c r="H203" s="35" t="str">
        <f t="shared" si="2"/>
        <v>ספקים והחזרי הוצאות</v>
      </c>
    </row>
    <row r="204" spans="2:8" ht="15">
      <c r="B204" s="25">
        <v>5</v>
      </c>
      <c r="C204" s="55">
        <v>42915</v>
      </c>
      <c r="D204" s="28" t="s">
        <v>3</v>
      </c>
      <c r="E204" s="53">
        <v>332</v>
      </c>
      <c r="F204" s="53"/>
      <c r="G204" s="53">
        <v>199342.97</v>
      </c>
      <c r="H204" s="35" t="str">
        <f t="shared" si="2"/>
        <v>החזר הוצאות נסיעה - משקיפים</v>
      </c>
    </row>
    <row r="205" spans="2:8" ht="15">
      <c r="B205" s="25">
        <v>4</v>
      </c>
      <c r="C205" s="55">
        <v>42915</v>
      </c>
      <c r="D205" s="28" t="s">
        <v>3</v>
      </c>
      <c r="E205" s="53">
        <v>684</v>
      </c>
      <c r="F205" s="53"/>
      <c r="G205" s="53">
        <v>199674.97</v>
      </c>
      <c r="H205" s="35" t="str">
        <f t="shared" si="2"/>
        <v>ספקים והחזרי הוצאות</v>
      </c>
    </row>
    <row r="206" spans="2:8" ht="15">
      <c r="B206" s="25">
        <v>4</v>
      </c>
      <c r="C206" s="55">
        <v>42915</v>
      </c>
      <c r="D206" s="28" t="s">
        <v>3</v>
      </c>
      <c r="E206" s="53">
        <v>2269.8</v>
      </c>
      <c r="F206" s="53"/>
      <c r="G206" s="53">
        <v>200358.97</v>
      </c>
      <c r="H206" s="35" t="str">
        <f t="shared" si="2"/>
        <v>ספקים והחזרי הוצאות</v>
      </c>
    </row>
    <row r="207" spans="2:8" ht="15">
      <c r="B207" s="25">
        <v>4</v>
      </c>
      <c r="C207" s="55">
        <v>42915</v>
      </c>
      <c r="D207" s="28" t="s">
        <v>3</v>
      </c>
      <c r="E207" s="53">
        <v>7020</v>
      </c>
      <c r="F207" s="53"/>
      <c r="G207" s="53">
        <v>202628.77</v>
      </c>
      <c r="H207" s="35" t="str">
        <f t="shared" si="2"/>
        <v>ספקים והחזרי הוצאות</v>
      </c>
    </row>
    <row r="208" spans="2:8" ht="15">
      <c r="B208" s="25">
        <v>4</v>
      </c>
      <c r="C208" s="55">
        <v>42915</v>
      </c>
      <c r="D208" s="28" t="s">
        <v>3</v>
      </c>
      <c r="E208" s="53">
        <v>877.5</v>
      </c>
      <c r="F208" s="53"/>
      <c r="G208" s="53">
        <v>209648.77</v>
      </c>
      <c r="H208" s="35" t="str">
        <f t="shared" si="2"/>
        <v>ספקים והחזרי הוצאות</v>
      </c>
    </row>
    <row r="209" spans="2:8" ht="15">
      <c r="B209" s="25">
        <v>4</v>
      </c>
      <c r="C209" s="55">
        <v>42915</v>
      </c>
      <c r="D209" s="28" t="s">
        <v>3</v>
      </c>
      <c r="E209" s="53">
        <v>2925</v>
      </c>
      <c r="F209" s="53"/>
      <c r="G209" s="53">
        <v>210526.27</v>
      </c>
      <c r="H209" s="35" t="str">
        <f t="shared" si="2"/>
        <v>ספקים והחזרי הוצאות</v>
      </c>
    </row>
    <row r="210" spans="2:8" ht="15">
      <c r="B210" s="25">
        <v>4</v>
      </c>
      <c r="C210" s="55">
        <v>42915</v>
      </c>
      <c r="D210" s="28" t="s">
        <v>3</v>
      </c>
      <c r="E210" s="53">
        <v>1755</v>
      </c>
      <c r="F210" s="53"/>
      <c r="G210" s="53">
        <v>213451.27</v>
      </c>
      <c r="H210" s="35" t="str">
        <f t="shared" si="2"/>
        <v>ספקים והחזרי הוצאות</v>
      </c>
    </row>
    <row r="211" spans="2:8" ht="15">
      <c r="B211" s="56">
        <v>4</v>
      </c>
      <c r="C211" s="55">
        <v>42915</v>
      </c>
      <c r="D211" s="28" t="s">
        <v>3</v>
      </c>
      <c r="E211" s="53">
        <v>157.5</v>
      </c>
      <c r="F211" s="53"/>
      <c r="G211" s="53">
        <v>215206.27</v>
      </c>
      <c r="H211" s="35" t="str">
        <f t="shared" si="2"/>
        <v>ספקים והחזרי הוצאות</v>
      </c>
    </row>
    <row r="212" spans="2:8" ht="15">
      <c r="B212" s="25">
        <v>6</v>
      </c>
      <c r="C212" s="55">
        <v>42918</v>
      </c>
      <c r="D212" s="28" t="s">
        <v>52</v>
      </c>
      <c r="E212" s="53">
        <v>88.3</v>
      </c>
      <c r="F212" s="53"/>
      <c r="G212" s="53">
        <v>198904</v>
      </c>
      <c r="H212" s="35" t="str">
        <f t="shared" si="2"/>
        <v>עמלות בנקאיות</v>
      </c>
    </row>
    <row r="213" spans="2:8" ht="15">
      <c r="B213" s="25">
        <v>6</v>
      </c>
      <c r="C213" s="55">
        <v>42918</v>
      </c>
      <c r="D213" s="28" t="s">
        <v>16</v>
      </c>
      <c r="E213" s="53">
        <v>24</v>
      </c>
      <c r="F213" s="53"/>
      <c r="G213" s="53">
        <v>198992.3</v>
      </c>
      <c r="H213" s="35" t="str">
        <f t="shared" si="2"/>
        <v>עמלות בנקאיות</v>
      </c>
    </row>
    <row r="214" spans="2:8" ht="15">
      <c r="B214" s="25">
        <v>4</v>
      </c>
      <c r="C214" s="55">
        <v>42922</v>
      </c>
      <c r="D214" s="28" t="s">
        <v>3</v>
      </c>
      <c r="E214" s="53">
        <v>6368</v>
      </c>
      <c r="F214" s="53"/>
      <c r="G214" s="53">
        <v>132500.39</v>
      </c>
      <c r="H214" s="35" t="str">
        <f t="shared" si="2"/>
        <v>ספקים והחזרי הוצאות</v>
      </c>
    </row>
    <row r="215" spans="2:8" ht="15">
      <c r="B215" s="25">
        <v>3</v>
      </c>
      <c r="C215" s="55">
        <v>42922</v>
      </c>
      <c r="D215" s="28" t="s">
        <v>3</v>
      </c>
      <c r="E215" s="53">
        <v>2340</v>
      </c>
      <c r="F215" s="53"/>
      <c r="G215" s="53">
        <v>138868.39</v>
      </c>
      <c r="H215" s="35" t="str">
        <f t="shared" si="2"/>
        <v>ניהול וגיוס כספים</v>
      </c>
    </row>
    <row r="216" spans="2:8" ht="15">
      <c r="B216" s="25">
        <v>4</v>
      </c>
      <c r="C216" s="55">
        <v>42922</v>
      </c>
      <c r="D216" s="28" t="s">
        <v>3</v>
      </c>
      <c r="E216" s="53">
        <v>3421</v>
      </c>
      <c r="F216" s="53"/>
      <c r="G216" s="53">
        <v>141208.39</v>
      </c>
      <c r="H216" s="35" t="str">
        <f t="shared" si="2"/>
        <v>ספקים והחזרי הוצאות</v>
      </c>
    </row>
    <row r="217" spans="2:8" ht="15">
      <c r="B217" s="25">
        <v>2</v>
      </c>
      <c r="C217" s="55">
        <v>42922</v>
      </c>
      <c r="D217" s="28" t="s">
        <v>3</v>
      </c>
      <c r="E217" s="53">
        <v>167.57</v>
      </c>
      <c r="F217" s="53"/>
      <c r="G217" s="53">
        <v>144629.39</v>
      </c>
      <c r="H217" s="35" t="str">
        <f t="shared" si="2"/>
        <v>דוברות ויח״צ</v>
      </c>
    </row>
    <row r="218" spans="2:8" ht="15">
      <c r="B218" s="25">
        <v>4</v>
      </c>
      <c r="C218" s="55">
        <v>42922</v>
      </c>
      <c r="D218" s="28" t="s">
        <v>3</v>
      </c>
      <c r="E218" s="53">
        <v>1096</v>
      </c>
      <c r="F218" s="53"/>
      <c r="G218" s="53">
        <v>144796.96</v>
      </c>
      <c r="H218" s="35" t="str">
        <f t="shared" si="2"/>
        <v>ספקים והחזרי הוצאות</v>
      </c>
    </row>
    <row r="219" spans="2:8" ht="15">
      <c r="B219" s="25">
        <v>3</v>
      </c>
      <c r="C219" s="55">
        <v>42922</v>
      </c>
      <c r="D219" s="28" t="s">
        <v>3</v>
      </c>
      <c r="E219" s="53">
        <v>526.5</v>
      </c>
      <c r="F219" s="53"/>
      <c r="G219" s="53">
        <v>145892.96</v>
      </c>
      <c r="H219" s="35" t="str">
        <f t="shared" si="2"/>
        <v>ניהול וגיוס כספים</v>
      </c>
    </row>
    <row r="220" spans="2:8" ht="15">
      <c r="B220" s="25">
        <v>3</v>
      </c>
      <c r="C220" s="55">
        <v>42922</v>
      </c>
      <c r="D220" s="28" t="s">
        <v>3</v>
      </c>
      <c r="E220" s="53">
        <v>3486</v>
      </c>
      <c r="F220" s="53"/>
      <c r="G220" s="53">
        <v>146419.46</v>
      </c>
      <c r="H220" s="35" t="str">
        <f t="shared" si="2"/>
        <v>ניהול וגיוס כספים</v>
      </c>
    </row>
    <row r="221" spans="2:8" ht="15">
      <c r="B221" s="25">
        <v>2</v>
      </c>
      <c r="C221" s="55">
        <v>42922</v>
      </c>
      <c r="D221" s="28" t="s">
        <v>3</v>
      </c>
      <c r="E221" s="53">
        <v>5382</v>
      </c>
      <c r="F221" s="53"/>
      <c r="G221" s="53">
        <v>149905.46</v>
      </c>
      <c r="H221" s="35" t="str">
        <f t="shared" si="2"/>
        <v>דוברות ויח״צ</v>
      </c>
    </row>
    <row r="222" spans="2:8" ht="15">
      <c r="B222" s="25">
        <v>1</v>
      </c>
      <c r="C222" s="55">
        <v>42922</v>
      </c>
      <c r="D222" s="28" t="s">
        <v>3</v>
      </c>
      <c r="E222" s="53">
        <v>6332</v>
      </c>
      <c r="F222" s="53"/>
      <c r="G222" s="53">
        <v>155287.46</v>
      </c>
      <c r="H222" s="35" t="str">
        <f t="shared" si="2"/>
        <v>משכורות ורכיבי שכר</v>
      </c>
    </row>
    <row r="223" spans="2:8" ht="15">
      <c r="B223" s="25">
        <v>1</v>
      </c>
      <c r="C223" s="55">
        <v>42922</v>
      </c>
      <c r="D223" s="28" t="s">
        <v>3</v>
      </c>
      <c r="E223" s="53">
        <v>7929</v>
      </c>
      <c r="F223" s="53"/>
      <c r="G223" s="53">
        <v>161619.46</v>
      </c>
      <c r="H223" s="35" t="str">
        <f t="shared" si="2"/>
        <v>משכורות ורכיבי שכר</v>
      </c>
    </row>
    <row r="224" spans="2:8" ht="15">
      <c r="B224" s="25">
        <v>1</v>
      </c>
      <c r="C224" s="55">
        <v>42922</v>
      </c>
      <c r="D224" s="28" t="s">
        <v>3</v>
      </c>
      <c r="E224" s="53">
        <v>8009</v>
      </c>
      <c r="F224" s="53"/>
      <c r="G224" s="53">
        <v>169548.46</v>
      </c>
      <c r="H224" s="35" t="str">
        <f t="shared" si="2"/>
        <v>משכורות ורכיבי שכר</v>
      </c>
    </row>
    <row r="225" spans="2:8" ht="15">
      <c r="B225" s="25">
        <v>1</v>
      </c>
      <c r="C225" s="55">
        <v>42922</v>
      </c>
      <c r="D225" s="28" t="s">
        <v>3</v>
      </c>
      <c r="E225" s="53">
        <v>8290</v>
      </c>
      <c r="F225" s="53"/>
      <c r="G225" s="53">
        <v>177557.46</v>
      </c>
      <c r="H225" s="35" t="str">
        <f t="shared" si="2"/>
        <v>משכורות ורכיבי שכר</v>
      </c>
    </row>
    <row r="226" spans="2:8" ht="15">
      <c r="B226" s="25">
        <v>1</v>
      </c>
      <c r="C226" s="55">
        <v>42922</v>
      </c>
      <c r="D226" s="28" t="s">
        <v>3</v>
      </c>
      <c r="E226" s="53">
        <v>4300</v>
      </c>
      <c r="F226" s="53"/>
      <c r="G226" s="53">
        <v>185847.46</v>
      </c>
      <c r="H226" s="35" t="str">
        <f t="shared" si="2"/>
        <v>משכורות ורכיבי שכר</v>
      </c>
    </row>
    <row r="227" spans="2:8" ht="15">
      <c r="B227" s="25">
        <v>1</v>
      </c>
      <c r="C227" s="55">
        <v>42922</v>
      </c>
      <c r="D227" s="28" t="s">
        <v>3</v>
      </c>
      <c r="E227" s="53">
        <v>1843.46</v>
      </c>
      <c r="F227" s="53"/>
      <c r="G227" s="53">
        <v>190147.46</v>
      </c>
      <c r="H227" s="35" t="str">
        <f t="shared" si="2"/>
        <v>משכורות ורכיבי שכר</v>
      </c>
    </row>
    <row r="228" spans="2:8" ht="15">
      <c r="B228" s="25">
        <v>1</v>
      </c>
      <c r="C228" s="55">
        <v>42922</v>
      </c>
      <c r="D228" s="28" t="s">
        <v>3</v>
      </c>
      <c r="E228" s="53">
        <v>921.73</v>
      </c>
      <c r="F228" s="53"/>
      <c r="G228" s="53">
        <v>191990.92</v>
      </c>
      <c r="H228" s="35" t="str">
        <f t="shared" si="2"/>
        <v>משכורות ורכיבי שכר</v>
      </c>
    </row>
    <row r="229" spans="2:8" ht="15">
      <c r="B229" s="25">
        <v>1</v>
      </c>
      <c r="C229" s="55">
        <v>42922</v>
      </c>
      <c r="D229" s="28" t="s">
        <v>3</v>
      </c>
      <c r="E229" s="53">
        <v>4147.89</v>
      </c>
      <c r="F229" s="53"/>
      <c r="G229" s="53">
        <v>192912.65</v>
      </c>
      <c r="H229" s="35" t="str">
        <f t="shared" si="2"/>
        <v>משכורות ורכיבי שכר</v>
      </c>
    </row>
    <row r="230" spans="2:8" ht="15">
      <c r="B230" s="25">
        <v>1</v>
      </c>
      <c r="C230" s="55">
        <v>42922</v>
      </c>
      <c r="D230" s="28" t="s">
        <v>3</v>
      </c>
      <c r="E230" s="53">
        <v>1843.46</v>
      </c>
      <c r="F230" s="53"/>
      <c r="G230" s="53">
        <v>197060.54</v>
      </c>
      <c r="H230" s="35" t="str">
        <f t="shared" si="2"/>
        <v>משכורות ורכיבי שכר</v>
      </c>
    </row>
    <row r="231" spans="2:8" ht="15">
      <c r="B231" s="25">
        <v>12</v>
      </c>
      <c r="C231" s="55">
        <v>42923</v>
      </c>
      <c r="D231" s="28" t="s">
        <v>40</v>
      </c>
      <c r="E231" s="53"/>
      <c r="F231" s="53">
        <v>3622.32</v>
      </c>
      <c r="G231" s="53">
        <v>136128.87</v>
      </c>
      <c r="H231" s="35" t="str">
        <f>VLOOKUP(B231,$C$15:$D$25,2)</f>
        <v>תרומות מיחידים</v>
      </c>
    </row>
    <row r="232" spans="2:8" ht="15">
      <c r="B232" s="25">
        <v>12</v>
      </c>
      <c r="C232" s="55">
        <v>42923</v>
      </c>
      <c r="D232" s="28" t="s">
        <v>40</v>
      </c>
      <c r="E232" s="53"/>
      <c r="F232" s="53">
        <v>6.16</v>
      </c>
      <c r="G232" s="53">
        <v>132506.55</v>
      </c>
      <c r="H232" s="35" t="str">
        <f>VLOOKUP(B232,$C$15:$D$25,2)</f>
        <v>תרומות מיחידים</v>
      </c>
    </row>
    <row r="233" spans="2:8" ht="15">
      <c r="B233" s="25">
        <v>1</v>
      </c>
      <c r="C233" s="55">
        <v>42932</v>
      </c>
      <c r="D233" s="28" t="s">
        <v>28</v>
      </c>
      <c r="E233" s="53">
        <v>9035</v>
      </c>
      <c r="F233" s="53"/>
      <c r="G233" s="53">
        <v>122362.87</v>
      </c>
      <c r="H233" s="35" t="str">
        <f>VLOOKUP(B233,$C$15:$D$25,2)</f>
        <v>משכורות ורכיבי שכר</v>
      </c>
    </row>
    <row r="234" spans="2:8" ht="15">
      <c r="B234" s="25">
        <v>1</v>
      </c>
      <c r="C234" s="55">
        <v>42932</v>
      </c>
      <c r="D234" s="28" t="s">
        <v>28</v>
      </c>
      <c r="E234" s="53">
        <v>4731</v>
      </c>
      <c r="F234" s="53"/>
      <c r="G234" s="53">
        <v>131397.87</v>
      </c>
      <c r="H234" s="35" t="str">
        <f>VLOOKUP(B234,$C$15:$D$25,2)</f>
        <v>משכורות ורכיבי שכר</v>
      </c>
    </row>
    <row r="235" spans="2:8" ht="15">
      <c r="B235" s="25">
        <v>11</v>
      </c>
      <c r="C235" s="55">
        <v>42933</v>
      </c>
      <c r="D235" s="28" t="s">
        <v>47</v>
      </c>
      <c r="E235" s="53"/>
      <c r="F235" s="53">
        <v>76194.13</v>
      </c>
      <c r="G235" s="53">
        <v>198557</v>
      </c>
      <c r="H235" s="35" t="str">
        <f>VLOOKUP(B235,$C$15:$D$25,2)</f>
        <v>תרומות מקרנות</v>
      </c>
    </row>
    <row r="236" spans="2:8" ht="15">
      <c r="B236" s="25">
        <v>12</v>
      </c>
      <c r="C236" s="55">
        <v>42940</v>
      </c>
      <c r="D236" s="28" t="s">
        <v>40</v>
      </c>
      <c r="E236" s="53"/>
      <c r="F236" s="53">
        <v>6.31</v>
      </c>
      <c r="G236" s="53">
        <v>198563.31</v>
      </c>
      <c r="H236" s="35" t="str">
        <f aca="true" t="shared" si="3" ref="H236:H299">VLOOKUP(B236,$C$15:$D$25,2)</f>
        <v>תרומות מיחידים</v>
      </c>
    </row>
    <row r="237" spans="2:8" ht="15">
      <c r="B237" s="25">
        <v>11</v>
      </c>
      <c r="C237" s="55">
        <v>42947</v>
      </c>
      <c r="D237" s="28" t="s">
        <v>42</v>
      </c>
      <c r="E237" s="53"/>
      <c r="F237" s="53">
        <v>71361.89</v>
      </c>
      <c r="G237" s="53">
        <v>269925.2</v>
      </c>
      <c r="H237" s="35" t="str">
        <f t="shared" si="3"/>
        <v>תרומות מקרנות</v>
      </c>
    </row>
    <row r="238" spans="2:8" ht="15">
      <c r="B238" s="25">
        <v>6</v>
      </c>
      <c r="C238" s="55">
        <v>42949</v>
      </c>
      <c r="D238" s="28" t="s">
        <v>36</v>
      </c>
      <c r="E238" s="53">
        <v>29.3</v>
      </c>
      <c r="F238" s="53"/>
      <c r="G238" s="53">
        <v>270671.9</v>
      </c>
      <c r="H238" s="35" t="str">
        <f t="shared" si="3"/>
        <v>עמלות בנקאיות</v>
      </c>
    </row>
    <row r="239" spans="2:8" ht="15">
      <c r="B239" s="25">
        <v>6</v>
      </c>
      <c r="C239" s="55">
        <v>42949</v>
      </c>
      <c r="D239" s="28" t="s">
        <v>16</v>
      </c>
      <c r="E239" s="53">
        <v>24</v>
      </c>
      <c r="F239" s="53"/>
      <c r="G239" s="53">
        <v>270701.2</v>
      </c>
      <c r="H239" s="35" t="str">
        <f t="shared" si="3"/>
        <v>עמלות בנקאיות</v>
      </c>
    </row>
    <row r="240" spans="2:8" ht="15">
      <c r="B240" s="25">
        <v>12</v>
      </c>
      <c r="C240" s="55">
        <v>42949</v>
      </c>
      <c r="D240" s="28" t="s">
        <v>53</v>
      </c>
      <c r="E240" s="53"/>
      <c r="F240" s="53">
        <v>800</v>
      </c>
      <c r="G240" s="53">
        <v>270725.2</v>
      </c>
      <c r="H240" s="35" t="str">
        <f t="shared" si="3"/>
        <v>תרומות מיחידים</v>
      </c>
    </row>
    <row r="241" spans="2:8" ht="15">
      <c r="B241" s="25">
        <v>12</v>
      </c>
      <c r="C241" s="55">
        <v>42955</v>
      </c>
      <c r="D241" s="28" t="s">
        <v>40</v>
      </c>
      <c r="E241" s="53"/>
      <c r="F241" s="53">
        <v>112.91</v>
      </c>
      <c r="G241" s="53">
        <v>270784.81</v>
      </c>
      <c r="H241" s="35" t="str">
        <f t="shared" si="3"/>
        <v>תרומות מיחידים</v>
      </c>
    </row>
    <row r="242" spans="2:8" ht="15">
      <c r="B242" s="25">
        <v>4</v>
      </c>
      <c r="C242" s="55">
        <v>42956</v>
      </c>
      <c r="D242" s="28" t="s">
        <v>3</v>
      </c>
      <c r="E242" s="53">
        <v>544.5</v>
      </c>
      <c r="F242" s="53"/>
      <c r="G242" s="53">
        <v>207817.28</v>
      </c>
      <c r="H242" s="35" t="str">
        <f t="shared" si="3"/>
        <v>ספקים והחזרי הוצאות</v>
      </c>
    </row>
    <row r="243" spans="2:8" ht="15">
      <c r="B243" s="25">
        <v>5</v>
      </c>
      <c r="C243" s="55">
        <v>42956</v>
      </c>
      <c r="D243" s="28" t="s">
        <v>3</v>
      </c>
      <c r="E243" s="53">
        <v>707.5</v>
      </c>
      <c r="F243" s="53"/>
      <c r="G243" s="53">
        <v>208361.78</v>
      </c>
      <c r="H243" s="35" t="str">
        <f t="shared" si="3"/>
        <v>החזר הוצאות נסיעה - משקיפים</v>
      </c>
    </row>
    <row r="244" spans="2:8" ht="15">
      <c r="B244" s="25">
        <v>4</v>
      </c>
      <c r="C244" s="55">
        <v>42956</v>
      </c>
      <c r="D244" s="28" t="s">
        <v>3</v>
      </c>
      <c r="E244" s="53">
        <v>1383.4</v>
      </c>
      <c r="F244" s="53"/>
      <c r="G244" s="53">
        <v>209069.28</v>
      </c>
      <c r="H244" s="35" t="str">
        <f t="shared" si="3"/>
        <v>ספקים והחזרי הוצאות</v>
      </c>
    </row>
    <row r="245" spans="2:8" ht="15">
      <c r="B245" s="25">
        <v>5</v>
      </c>
      <c r="C245" s="55">
        <v>42956</v>
      </c>
      <c r="D245" s="28" t="s">
        <v>3</v>
      </c>
      <c r="E245" s="53">
        <v>35</v>
      </c>
      <c r="F245" s="53"/>
      <c r="G245" s="53">
        <v>210452.68</v>
      </c>
      <c r="H245" s="35" t="str">
        <f t="shared" si="3"/>
        <v>החזר הוצאות נסיעה - משקיפים</v>
      </c>
    </row>
    <row r="246" spans="2:8" ht="15">
      <c r="B246" s="25">
        <v>4</v>
      </c>
      <c r="C246" s="55">
        <v>42956</v>
      </c>
      <c r="D246" s="28" t="s">
        <v>3</v>
      </c>
      <c r="E246" s="53">
        <v>1788.39</v>
      </c>
      <c r="F246" s="53"/>
      <c r="G246" s="53">
        <v>210487.68</v>
      </c>
      <c r="H246" s="35" t="str">
        <f t="shared" si="3"/>
        <v>ספקים והחזרי הוצאות</v>
      </c>
    </row>
    <row r="247" spans="2:8" ht="15">
      <c r="B247" s="25">
        <v>4</v>
      </c>
      <c r="C247" s="55">
        <v>42956</v>
      </c>
      <c r="D247" s="28" t="s">
        <v>3</v>
      </c>
      <c r="E247" s="53">
        <v>1759</v>
      </c>
      <c r="F247" s="53"/>
      <c r="G247" s="53">
        <v>212276.07</v>
      </c>
      <c r="H247" s="35" t="str">
        <f t="shared" si="3"/>
        <v>ספקים והחזרי הוצאות</v>
      </c>
    </row>
    <row r="248" spans="2:8" ht="15">
      <c r="B248" s="25">
        <v>3</v>
      </c>
      <c r="C248" s="55">
        <v>42956</v>
      </c>
      <c r="D248" s="28" t="s">
        <v>3</v>
      </c>
      <c r="E248" s="53">
        <v>526.5</v>
      </c>
      <c r="F248" s="53"/>
      <c r="G248" s="53">
        <v>214035.07</v>
      </c>
      <c r="H248" s="35" t="str">
        <f t="shared" si="3"/>
        <v>ניהול וגיוס כספים</v>
      </c>
    </row>
    <row r="249" spans="2:8" ht="15">
      <c r="B249" s="25">
        <v>3</v>
      </c>
      <c r="C249" s="55">
        <v>42956</v>
      </c>
      <c r="D249" s="28" t="s">
        <v>3</v>
      </c>
      <c r="E249" s="53">
        <v>3311.7</v>
      </c>
      <c r="F249" s="53"/>
      <c r="G249" s="53">
        <v>214561.57</v>
      </c>
      <c r="H249" s="35" t="str">
        <f t="shared" si="3"/>
        <v>ניהול וגיוס כספים</v>
      </c>
    </row>
    <row r="250" spans="2:8" ht="15">
      <c r="B250" s="25">
        <v>2</v>
      </c>
      <c r="C250" s="55">
        <v>42956</v>
      </c>
      <c r="D250" s="28" t="s">
        <v>3</v>
      </c>
      <c r="E250" s="53">
        <v>5382</v>
      </c>
      <c r="F250" s="53"/>
      <c r="G250" s="53">
        <v>217873.27</v>
      </c>
      <c r="H250" s="35" t="str">
        <f t="shared" si="3"/>
        <v>דוברות ויח״צ</v>
      </c>
    </row>
    <row r="251" spans="2:8" ht="15">
      <c r="B251" s="25">
        <v>1</v>
      </c>
      <c r="C251" s="55">
        <v>42956</v>
      </c>
      <c r="D251" s="28" t="s">
        <v>3</v>
      </c>
      <c r="E251" s="53">
        <v>1843.46</v>
      </c>
      <c r="F251" s="53"/>
      <c r="G251" s="53">
        <v>223255.27</v>
      </c>
      <c r="H251" s="35" t="str">
        <f t="shared" si="3"/>
        <v>משכורות ורכיבי שכר</v>
      </c>
    </row>
    <row r="252" spans="2:8" ht="15">
      <c r="B252" s="25">
        <v>1</v>
      </c>
      <c r="C252" s="55">
        <v>42956</v>
      </c>
      <c r="D252" s="28" t="s">
        <v>3</v>
      </c>
      <c r="E252" s="53">
        <v>1843.46</v>
      </c>
      <c r="F252" s="53"/>
      <c r="G252" s="53">
        <v>225098.73</v>
      </c>
      <c r="H252" s="35" t="str">
        <f t="shared" si="3"/>
        <v>משכורות ורכיבי שכר</v>
      </c>
    </row>
    <row r="253" spans="2:8" ht="15">
      <c r="B253" s="25">
        <v>1</v>
      </c>
      <c r="C253" s="55">
        <v>42956</v>
      </c>
      <c r="D253" s="28" t="s">
        <v>3</v>
      </c>
      <c r="E253" s="53">
        <v>3226.16</v>
      </c>
      <c r="F253" s="53"/>
      <c r="G253" s="53">
        <v>226942.19</v>
      </c>
      <c r="H253" s="35" t="str">
        <f t="shared" si="3"/>
        <v>משכורות ורכיבי שכר</v>
      </c>
    </row>
    <row r="254" spans="2:8" ht="15">
      <c r="B254" s="25">
        <v>1</v>
      </c>
      <c r="C254" s="55">
        <v>42956</v>
      </c>
      <c r="D254" s="28" t="s">
        <v>3</v>
      </c>
      <c r="E254" s="53">
        <v>1843.46</v>
      </c>
      <c r="F254" s="53"/>
      <c r="G254" s="53">
        <v>230168.35</v>
      </c>
      <c r="H254" s="35" t="str">
        <f t="shared" si="3"/>
        <v>משכורות ורכיבי שכר</v>
      </c>
    </row>
    <row r="255" spans="2:8" ht="15">
      <c r="B255" s="25">
        <v>1</v>
      </c>
      <c r="C255" s="55">
        <v>42956</v>
      </c>
      <c r="D255" s="28" t="s">
        <v>3</v>
      </c>
      <c r="E255" s="53">
        <v>6333</v>
      </c>
      <c r="F255" s="53"/>
      <c r="G255" s="53">
        <v>232011.81</v>
      </c>
      <c r="H255" s="35" t="str">
        <f t="shared" si="3"/>
        <v>משכורות ורכיבי שכר</v>
      </c>
    </row>
    <row r="256" spans="2:8" ht="15">
      <c r="B256" s="25">
        <v>1</v>
      </c>
      <c r="C256" s="55">
        <v>42956</v>
      </c>
      <c r="D256" s="28" t="s">
        <v>3</v>
      </c>
      <c r="E256" s="53">
        <v>7902</v>
      </c>
      <c r="F256" s="53"/>
      <c r="G256" s="53">
        <v>238344.81</v>
      </c>
      <c r="H256" s="35" t="str">
        <f t="shared" si="3"/>
        <v>משכורות ורכיבי שכר</v>
      </c>
    </row>
    <row r="257" spans="2:8" ht="15">
      <c r="B257" s="25">
        <v>1</v>
      </c>
      <c r="C257" s="55">
        <v>42956</v>
      </c>
      <c r="D257" s="28" t="s">
        <v>3</v>
      </c>
      <c r="E257" s="53">
        <v>7958</v>
      </c>
      <c r="F257" s="53"/>
      <c r="G257" s="53">
        <v>246246.81</v>
      </c>
      <c r="H257" s="35" t="str">
        <f t="shared" si="3"/>
        <v>משכורות ורכיבי שכר</v>
      </c>
    </row>
    <row r="258" spans="2:8" ht="15">
      <c r="B258" s="25">
        <v>1</v>
      </c>
      <c r="C258" s="55">
        <v>42956</v>
      </c>
      <c r="D258" s="28" t="s">
        <v>3</v>
      </c>
      <c r="E258" s="53">
        <v>8290</v>
      </c>
      <c r="F258" s="53"/>
      <c r="G258" s="53">
        <v>254204.81</v>
      </c>
      <c r="H258" s="35" t="str">
        <f t="shared" si="3"/>
        <v>משכורות ורכיבי שכר</v>
      </c>
    </row>
    <row r="259" spans="2:8" ht="15">
      <c r="B259" s="25">
        <v>1</v>
      </c>
      <c r="C259" s="55">
        <v>42956</v>
      </c>
      <c r="D259" s="28" t="s">
        <v>3</v>
      </c>
      <c r="E259" s="53">
        <v>8290</v>
      </c>
      <c r="F259" s="53"/>
      <c r="G259" s="53">
        <v>262494.81</v>
      </c>
      <c r="H259" s="35" t="str">
        <f t="shared" si="3"/>
        <v>משכורות ורכיבי שכר</v>
      </c>
    </row>
    <row r="260" spans="2:8" ht="15">
      <c r="B260" s="25">
        <v>3</v>
      </c>
      <c r="C260" s="55">
        <v>42957</v>
      </c>
      <c r="D260" s="28" t="s">
        <v>54</v>
      </c>
      <c r="E260" s="53"/>
      <c r="F260" s="53">
        <v>3311.7</v>
      </c>
      <c r="G260" s="53">
        <v>211128.98</v>
      </c>
      <c r="H260" s="35" t="str">
        <f t="shared" si="3"/>
        <v>ניהול וגיוס כספים</v>
      </c>
    </row>
    <row r="261" spans="2:8" ht="15">
      <c r="B261" s="25">
        <v>3</v>
      </c>
      <c r="C261" s="55">
        <v>42961</v>
      </c>
      <c r="D261" s="28" t="s">
        <v>3</v>
      </c>
      <c r="E261" s="53">
        <v>3311.7</v>
      </c>
      <c r="F261" s="53"/>
      <c r="G261" s="53">
        <v>207817.28</v>
      </c>
      <c r="H261" s="35" t="str">
        <f t="shared" si="3"/>
        <v>ניהול וגיוס כספים</v>
      </c>
    </row>
    <row r="262" spans="2:8" ht="15">
      <c r="B262" s="25">
        <v>1</v>
      </c>
      <c r="C262" s="55">
        <v>42962</v>
      </c>
      <c r="D262" s="28" t="s">
        <v>28</v>
      </c>
      <c r="E262" s="53">
        <v>5168</v>
      </c>
      <c r="F262" s="53"/>
      <c r="G262" s="53">
        <v>202649.28</v>
      </c>
      <c r="H262" s="35" t="str">
        <f t="shared" si="3"/>
        <v>משכורות ורכיבי שכר</v>
      </c>
    </row>
    <row r="263" spans="2:8" ht="15">
      <c r="B263" s="25">
        <v>12</v>
      </c>
      <c r="C263" s="55">
        <v>42974</v>
      </c>
      <c r="D263" s="28" t="s">
        <v>55</v>
      </c>
      <c r="E263" s="53"/>
      <c r="F263" s="53">
        <v>100</v>
      </c>
      <c r="G263" s="53">
        <v>202749.28</v>
      </c>
      <c r="H263" s="35" t="str">
        <f t="shared" si="3"/>
        <v>תרומות מיחידים</v>
      </c>
    </row>
    <row r="264" spans="2:8" ht="15">
      <c r="B264" s="25">
        <v>6</v>
      </c>
      <c r="C264" s="55">
        <v>42979</v>
      </c>
      <c r="D264" s="28" t="s">
        <v>43</v>
      </c>
      <c r="E264" s="53">
        <v>41.1</v>
      </c>
      <c r="F264" s="53"/>
      <c r="G264" s="53">
        <v>202684.18</v>
      </c>
      <c r="H264" s="35" t="str">
        <f t="shared" si="3"/>
        <v>עמלות בנקאיות</v>
      </c>
    </row>
    <row r="265" spans="2:8" ht="15">
      <c r="B265" s="25">
        <v>6</v>
      </c>
      <c r="C265" s="55">
        <v>42979</v>
      </c>
      <c r="D265" s="28" t="s">
        <v>16</v>
      </c>
      <c r="E265" s="53">
        <v>24</v>
      </c>
      <c r="F265" s="53"/>
      <c r="G265" s="53">
        <v>202725.28</v>
      </c>
      <c r="H265" s="35" t="str">
        <f t="shared" si="3"/>
        <v>עמלות בנקאיות</v>
      </c>
    </row>
    <row r="266" spans="2:8" ht="15">
      <c r="B266" s="25">
        <v>12</v>
      </c>
      <c r="C266" s="55">
        <v>42984</v>
      </c>
      <c r="D266" s="28" t="s">
        <v>40</v>
      </c>
      <c r="E266" s="53"/>
      <c r="F266" s="53">
        <v>76.95</v>
      </c>
      <c r="G266" s="53">
        <v>202761.13</v>
      </c>
      <c r="H266" s="35" t="str">
        <f t="shared" si="3"/>
        <v>תרומות מיחידים</v>
      </c>
    </row>
    <row r="267" spans="2:8" ht="15">
      <c r="B267" s="25">
        <v>4</v>
      </c>
      <c r="C267" s="55">
        <v>42989</v>
      </c>
      <c r="D267" s="28" t="s">
        <v>3</v>
      </c>
      <c r="E267" s="53">
        <v>1050</v>
      </c>
      <c r="F267" s="53"/>
      <c r="G267" s="53">
        <v>188140.42</v>
      </c>
      <c r="H267" s="35" t="str">
        <f t="shared" si="3"/>
        <v>ספקים והחזרי הוצאות</v>
      </c>
    </row>
    <row r="268" spans="2:8" ht="15">
      <c r="B268" s="25">
        <v>4</v>
      </c>
      <c r="C268" s="55">
        <v>42989</v>
      </c>
      <c r="D268" s="28" t="s">
        <v>3</v>
      </c>
      <c r="E268" s="53">
        <v>473.63</v>
      </c>
      <c r="F268" s="53"/>
      <c r="G268" s="53">
        <v>189190.42</v>
      </c>
      <c r="H268" s="35" t="str">
        <f t="shared" si="3"/>
        <v>ספקים והחזרי הוצאות</v>
      </c>
    </row>
    <row r="269" spans="2:8" ht="15">
      <c r="B269" s="25">
        <v>5</v>
      </c>
      <c r="C269" s="55">
        <v>42989</v>
      </c>
      <c r="D269" s="28" t="s">
        <v>3</v>
      </c>
      <c r="E269" s="53">
        <v>672</v>
      </c>
      <c r="F269" s="53"/>
      <c r="G269" s="53">
        <v>189664.05</v>
      </c>
      <c r="H269" s="35" t="str">
        <f t="shared" si="3"/>
        <v>החזר הוצאות נסיעה - משקיפים</v>
      </c>
    </row>
    <row r="270" spans="2:8" ht="15">
      <c r="B270" s="25">
        <v>4</v>
      </c>
      <c r="C270" s="55">
        <v>42989</v>
      </c>
      <c r="D270" s="28" t="s">
        <v>3</v>
      </c>
      <c r="E270" s="53">
        <v>1501.79</v>
      </c>
      <c r="F270" s="53"/>
      <c r="G270" s="53">
        <v>190336.05</v>
      </c>
      <c r="H270" s="35" t="str">
        <f t="shared" si="3"/>
        <v>ספקים והחזרי הוצאות</v>
      </c>
    </row>
    <row r="271" spans="2:8" ht="15">
      <c r="B271" s="25">
        <v>4</v>
      </c>
      <c r="C271" s="55">
        <v>42989</v>
      </c>
      <c r="D271" s="28" t="s">
        <v>3</v>
      </c>
      <c r="E271" s="53">
        <v>711</v>
      </c>
      <c r="F271" s="53"/>
      <c r="G271" s="53">
        <v>191837.84</v>
      </c>
      <c r="H271" s="35" t="str">
        <f t="shared" si="3"/>
        <v>ספקים והחזרי הוצאות</v>
      </c>
    </row>
    <row r="272" spans="2:8" ht="15">
      <c r="B272" s="25">
        <v>3</v>
      </c>
      <c r="C272" s="55">
        <v>42989</v>
      </c>
      <c r="D272" s="28" t="s">
        <v>3</v>
      </c>
      <c r="E272" s="53">
        <v>526.5</v>
      </c>
      <c r="F272" s="53"/>
      <c r="G272" s="53">
        <v>192548.84</v>
      </c>
      <c r="H272" s="35" t="str">
        <f t="shared" si="3"/>
        <v>ניהול וגיוס כספים</v>
      </c>
    </row>
    <row r="273" spans="2:8" ht="15">
      <c r="B273" s="25">
        <v>3</v>
      </c>
      <c r="C273" s="55">
        <v>42989</v>
      </c>
      <c r="D273" s="28" t="s">
        <v>3</v>
      </c>
      <c r="E273" s="53">
        <v>3312</v>
      </c>
      <c r="F273" s="53"/>
      <c r="G273" s="53">
        <v>193075.34</v>
      </c>
      <c r="H273" s="35" t="str">
        <f t="shared" si="3"/>
        <v>ניהול וגיוס כספים</v>
      </c>
    </row>
    <row r="274" spans="2:8" ht="15">
      <c r="B274" s="25">
        <v>1</v>
      </c>
      <c r="C274" s="55">
        <v>42989</v>
      </c>
      <c r="D274" s="28" t="s">
        <v>3</v>
      </c>
      <c r="E274" s="53">
        <v>596.37</v>
      </c>
      <c r="F274" s="53"/>
      <c r="G274" s="53">
        <v>196387.34</v>
      </c>
      <c r="H274" s="35" t="str">
        <f t="shared" si="3"/>
        <v>משכורות ורכיבי שכר</v>
      </c>
    </row>
    <row r="275" spans="2:8" ht="15">
      <c r="B275" s="25">
        <v>1</v>
      </c>
      <c r="C275" s="55">
        <v>42989</v>
      </c>
      <c r="D275" s="28" t="s">
        <v>3</v>
      </c>
      <c r="E275" s="53">
        <v>247.04</v>
      </c>
      <c r="F275" s="53"/>
      <c r="G275" s="53">
        <v>196983.71</v>
      </c>
      <c r="H275" s="35" t="str">
        <f t="shared" si="3"/>
        <v>משכורות ורכיבי שכר</v>
      </c>
    </row>
    <row r="276" spans="2:8" ht="15">
      <c r="B276" s="25">
        <v>1</v>
      </c>
      <c r="C276" s="55">
        <v>42989</v>
      </c>
      <c r="D276" s="28" t="s">
        <v>3</v>
      </c>
      <c r="E276" s="53">
        <v>3686.92</v>
      </c>
      <c r="F276" s="53"/>
      <c r="G276" s="53">
        <v>197230.75</v>
      </c>
      <c r="H276" s="35" t="str">
        <f t="shared" si="3"/>
        <v>משכורות ורכיבי שכר</v>
      </c>
    </row>
    <row r="277" spans="2:8" ht="15">
      <c r="B277" s="25">
        <v>1</v>
      </c>
      <c r="C277" s="55">
        <v>42989</v>
      </c>
      <c r="D277" s="28" t="s">
        <v>3</v>
      </c>
      <c r="E277" s="53">
        <v>1843.46</v>
      </c>
      <c r="F277" s="53"/>
      <c r="G277" s="53">
        <v>200917.67</v>
      </c>
      <c r="H277" s="35" t="str">
        <f t="shared" si="3"/>
        <v>משכורות ורכיבי שכר</v>
      </c>
    </row>
    <row r="278" spans="2:8" ht="15">
      <c r="B278" s="25">
        <v>1</v>
      </c>
      <c r="C278" s="55">
        <v>42990</v>
      </c>
      <c r="D278" s="28" t="s">
        <v>3</v>
      </c>
      <c r="E278" s="53">
        <v>8501</v>
      </c>
      <c r="F278" s="53"/>
      <c r="G278" s="53">
        <v>147673.42</v>
      </c>
      <c r="H278" s="35" t="str">
        <f t="shared" si="3"/>
        <v>משכורות ורכיבי שכר</v>
      </c>
    </row>
    <row r="279" spans="2:8" ht="15">
      <c r="B279" s="25">
        <v>1</v>
      </c>
      <c r="C279" s="55">
        <v>42990</v>
      </c>
      <c r="D279" s="28" t="s">
        <v>3</v>
      </c>
      <c r="E279" s="53">
        <v>9206</v>
      </c>
      <c r="F279" s="53"/>
      <c r="G279" s="53">
        <v>156174.42</v>
      </c>
      <c r="H279" s="35" t="str">
        <f t="shared" si="3"/>
        <v>משכורות ורכיבי שכר</v>
      </c>
    </row>
    <row r="280" spans="2:8" ht="15">
      <c r="B280" s="25">
        <v>1</v>
      </c>
      <c r="C280" s="55">
        <v>42990</v>
      </c>
      <c r="D280" s="28" t="s">
        <v>3</v>
      </c>
      <c r="E280" s="53">
        <v>6678</v>
      </c>
      <c r="F280" s="53"/>
      <c r="G280" s="53">
        <v>165380.42</v>
      </c>
      <c r="H280" s="35" t="str">
        <f t="shared" si="3"/>
        <v>משכורות ורכיבי שכר</v>
      </c>
    </row>
    <row r="281" spans="2:8" ht="15">
      <c r="B281" s="25">
        <v>1</v>
      </c>
      <c r="C281" s="55">
        <v>42990</v>
      </c>
      <c r="D281" s="28" t="s">
        <v>3</v>
      </c>
      <c r="E281" s="53">
        <v>10951</v>
      </c>
      <c r="F281" s="53"/>
      <c r="G281" s="53">
        <v>172058.42</v>
      </c>
      <c r="H281" s="35" t="str">
        <f t="shared" si="3"/>
        <v>משכורות ורכיבי שכר</v>
      </c>
    </row>
    <row r="282" spans="2:8" ht="15">
      <c r="B282" s="25">
        <v>1</v>
      </c>
      <c r="C282" s="55">
        <v>42990</v>
      </c>
      <c r="D282" s="28" t="s">
        <v>3</v>
      </c>
      <c r="E282" s="53">
        <v>5131</v>
      </c>
      <c r="F282" s="53"/>
      <c r="G282" s="53">
        <v>183009.42</v>
      </c>
      <c r="H282" s="35" t="str">
        <f t="shared" si="3"/>
        <v>משכורות ורכיבי שכר</v>
      </c>
    </row>
    <row r="283" spans="2:8" ht="15">
      <c r="B283" s="25">
        <v>1</v>
      </c>
      <c r="C283" s="55">
        <v>42993</v>
      </c>
      <c r="D283" s="28" t="s">
        <v>28</v>
      </c>
      <c r="E283" s="53">
        <v>5364</v>
      </c>
      <c r="F283" s="53"/>
      <c r="G283" s="53">
        <v>132451.42</v>
      </c>
      <c r="H283" s="35" t="str">
        <f t="shared" si="3"/>
        <v>משכורות ורכיבי שכר</v>
      </c>
    </row>
    <row r="284" spans="2:8" ht="15">
      <c r="B284" s="25">
        <v>1</v>
      </c>
      <c r="C284" s="55">
        <v>42993</v>
      </c>
      <c r="D284" s="28" t="s">
        <v>28</v>
      </c>
      <c r="E284" s="53">
        <v>9858</v>
      </c>
      <c r="F284" s="53"/>
      <c r="G284" s="53">
        <v>137815.42</v>
      </c>
      <c r="H284" s="35" t="str">
        <f t="shared" si="3"/>
        <v>משכורות ורכיבי שכר</v>
      </c>
    </row>
    <row r="285" spans="2:8" ht="15">
      <c r="B285" s="25">
        <v>12</v>
      </c>
      <c r="C285" s="55">
        <v>43004</v>
      </c>
      <c r="D285" s="28" t="s">
        <v>35</v>
      </c>
      <c r="E285" s="53"/>
      <c r="F285" s="53">
        <v>3445.79</v>
      </c>
      <c r="G285" s="53">
        <v>135897.21</v>
      </c>
      <c r="H285" s="35" t="str">
        <f t="shared" si="3"/>
        <v>תרומות מיחידים</v>
      </c>
    </row>
    <row r="286" spans="2:8" ht="15">
      <c r="B286" s="25">
        <v>6</v>
      </c>
      <c r="C286" s="55">
        <v>43009</v>
      </c>
      <c r="D286" s="28" t="s">
        <v>56</v>
      </c>
      <c r="E286" s="53">
        <v>23.4</v>
      </c>
      <c r="F286" s="53"/>
      <c r="G286" s="53">
        <v>135849.81</v>
      </c>
      <c r="H286" s="35" t="str">
        <f t="shared" si="3"/>
        <v>עמלות בנקאיות</v>
      </c>
    </row>
    <row r="287" spans="2:8" ht="15">
      <c r="B287" s="25">
        <v>6</v>
      </c>
      <c r="C287" s="55">
        <v>43009</v>
      </c>
      <c r="D287" s="28" t="s">
        <v>16</v>
      </c>
      <c r="E287" s="53">
        <v>24</v>
      </c>
      <c r="F287" s="53"/>
      <c r="G287" s="53">
        <v>135873.21</v>
      </c>
      <c r="H287" s="35" t="str">
        <f t="shared" si="3"/>
        <v>עמלות בנקאיות</v>
      </c>
    </row>
    <row r="288" spans="2:8" ht="15">
      <c r="B288" s="25">
        <v>4</v>
      </c>
      <c r="C288" s="55">
        <v>43010</v>
      </c>
      <c r="D288" s="28" t="s">
        <v>3</v>
      </c>
      <c r="E288" s="53">
        <v>351</v>
      </c>
      <c r="F288" s="53"/>
      <c r="G288" s="53">
        <v>85780.89</v>
      </c>
      <c r="H288" s="35" t="str">
        <f t="shared" si="3"/>
        <v>ספקים והחזרי הוצאות</v>
      </c>
    </row>
    <row r="289" spans="2:8" ht="15">
      <c r="B289" s="25">
        <v>4</v>
      </c>
      <c r="C289" s="55">
        <v>43010</v>
      </c>
      <c r="D289" s="28" t="s">
        <v>3</v>
      </c>
      <c r="E289" s="53">
        <v>340</v>
      </c>
      <c r="F289" s="53"/>
      <c r="G289" s="53">
        <v>86131.89</v>
      </c>
      <c r="H289" s="35" t="str">
        <f t="shared" si="3"/>
        <v>ספקים והחזרי הוצאות</v>
      </c>
    </row>
    <row r="290" spans="2:8" ht="15">
      <c r="B290" s="25">
        <v>4</v>
      </c>
      <c r="C290" s="55">
        <v>43010</v>
      </c>
      <c r="D290" s="28" t="s">
        <v>3</v>
      </c>
      <c r="E290" s="53">
        <v>1404</v>
      </c>
      <c r="F290" s="53"/>
      <c r="G290" s="53">
        <v>86471.89</v>
      </c>
      <c r="H290" s="35" t="str">
        <f t="shared" si="3"/>
        <v>ספקים והחזרי הוצאות</v>
      </c>
    </row>
    <row r="291" spans="2:8" ht="15">
      <c r="B291" s="25">
        <v>4</v>
      </c>
      <c r="C291" s="55">
        <v>43010</v>
      </c>
      <c r="D291" s="28" t="s">
        <v>3</v>
      </c>
      <c r="E291" s="53">
        <v>250</v>
      </c>
      <c r="F291" s="53"/>
      <c r="G291" s="53">
        <v>87875.89</v>
      </c>
      <c r="H291" s="35" t="str">
        <f t="shared" si="3"/>
        <v>ספקים והחזרי הוצאות</v>
      </c>
    </row>
    <row r="292" spans="2:8" ht="15">
      <c r="B292" s="25">
        <v>4</v>
      </c>
      <c r="C292" s="55">
        <v>43010</v>
      </c>
      <c r="D292" s="28" t="s">
        <v>3</v>
      </c>
      <c r="E292" s="53">
        <v>975</v>
      </c>
      <c r="F292" s="53"/>
      <c r="G292" s="53">
        <v>88125.89</v>
      </c>
      <c r="H292" s="35" t="str">
        <f t="shared" si="3"/>
        <v>ספקים והחזרי הוצאות</v>
      </c>
    </row>
    <row r="293" spans="2:8" ht="15">
      <c r="B293" s="25">
        <v>4</v>
      </c>
      <c r="C293" s="55">
        <v>43010</v>
      </c>
      <c r="D293" s="28" t="s">
        <v>3</v>
      </c>
      <c r="E293" s="53">
        <v>3510</v>
      </c>
      <c r="F293" s="53"/>
      <c r="G293" s="53">
        <v>89100.89</v>
      </c>
      <c r="H293" s="35" t="str">
        <f t="shared" si="3"/>
        <v>ספקים והחזרי הוצאות</v>
      </c>
    </row>
    <row r="294" spans="2:8" ht="15">
      <c r="B294" s="25">
        <v>4</v>
      </c>
      <c r="C294" s="55">
        <v>43010</v>
      </c>
      <c r="D294" s="28" t="s">
        <v>3</v>
      </c>
      <c r="E294" s="53">
        <v>101.5</v>
      </c>
      <c r="F294" s="53"/>
      <c r="G294" s="53">
        <v>92610.89</v>
      </c>
      <c r="H294" s="35" t="str">
        <f t="shared" si="3"/>
        <v>ספקים והחזרי הוצאות</v>
      </c>
    </row>
    <row r="295" spans="2:8" ht="15">
      <c r="B295" s="25">
        <v>3</v>
      </c>
      <c r="C295" s="55">
        <v>43010</v>
      </c>
      <c r="D295" s="28" t="s">
        <v>3</v>
      </c>
      <c r="E295" s="53">
        <v>526.5</v>
      </c>
      <c r="F295" s="53"/>
      <c r="G295" s="53">
        <v>92712.39</v>
      </c>
      <c r="H295" s="35" t="str">
        <f t="shared" si="3"/>
        <v>ניהול וגיוס כספים</v>
      </c>
    </row>
    <row r="296" spans="2:8" ht="15">
      <c r="B296" s="25">
        <v>3</v>
      </c>
      <c r="C296" s="55">
        <v>43010</v>
      </c>
      <c r="D296" s="28" t="s">
        <v>3</v>
      </c>
      <c r="E296" s="53">
        <v>3312</v>
      </c>
      <c r="F296" s="53"/>
      <c r="G296" s="53">
        <v>93238.89</v>
      </c>
      <c r="H296" s="35" t="str">
        <f t="shared" si="3"/>
        <v>ניהול וגיוס כספים</v>
      </c>
    </row>
    <row r="297" spans="2:8" ht="15">
      <c r="B297" s="25">
        <v>1</v>
      </c>
      <c r="C297" s="55">
        <v>43010</v>
      </c>
      <c r="D297" s="28" t="s">
        <v>3</v>
      </c>
      <c r="E297" s="53">
        <v>1843.46</v>
      </c>
      <c r="F297" s="53"/>
      <c r="G297" s="53">
        <v>96550.89</v>
      </c>
      <c r="H297" s="35" t="str">
        <f t="shared" si="3"/>
        <v>משכורות ורכיבי שכר</v>
      </c>
    </row>
    <row r="298" spans="2:8" ht="15">
      <c r="B298" s="25">
        <v>1</v>
      </c>
      <c r="C298" s="55">
        <v>43010</v>
      </c>
      <c r="D298" s="28" t="s">
        <v>3</v>
      </c>
      <c r="E298" s="53">
        <v>1843.46</v>
      </c>
      <c r="F298" s="53"/>
      <c r="G298" s="53">
        <v>98394.35</v>
      </c>
      <c r="H298" s="35" t="str">
        <f t="shared" si="3"/>
        <v>משכורות ורכיבי שכר</v>
      </c>
    </row>
    <row r="299" spans="2:8" ht="15">
      <c r="B299" s="25">
        <v>1</v>
      </c>
      <c r="C299" s="55">
        <v>43010</v>
      </c>
      <c r="D299" s="28" t="s">
        <v>3</v>
      </c>
      <c r="E299" s="53">
        <v>4236</v>
      </c>
      <c r="F299" s="53"/>
      <c r="G299" s="53">
        <v>100237.81</v>
      </c>
      <c r="H299" s="35" t="str">
        <f t="shared" si="3"/>
        <v>משכורות ורכיבי שכר</v>
      </c>
    </row>
    <row r="300" spans="2:8" ht="15">
      <c r="B300" s="25">
        <v>1</v>
      </c>
      <c r="C300" s="55">
        <v>43010</v>
      </c>
      <c r="D300" s="28" t="s">
        <v>3</v>
      </c>
      <c r="E300" s="53">
        <v>8303</v>
      </c>
      <c r="F300" s="53"/>
      <c r="G300" s="53">
        <v>104473.81</v>
      </c>
      <c r="H300" s="35" t="str">
        <f aca="true" t="shared" si="4" ref="H300:H349">VLOOKUP(B300,$C$15:$D$25,2)</f>
        <v>משכורות ורכיבי שכר</v>
      </c>
    </row>
    <row r="301" spans="2:8" ht="15">
      <c r="B301" s="25">
        <v>1</v>
      </c>
      <c r="C301" s="55">
        <v>43010</v>
      </c>
      <c r="D301" s="28" t="s">
        <v>3</v>
      </c>
      <c r="E301" s="53">
        <v>7977</v>
      </c>
      <c r="F301" s="53"/>
      <c r="G301" s="53">
        <v>112776.81</v>
      </c>
      <c r="H301" s="35" t="str">
        <f t="shared" si="4"/>
        <v>משכורות ורכיבי שכר</v>
      </c>
    </row>
    <row r="302" spans="2:8" ht="15">
      <c r="B302" s="25">
        <v>1</v>
      </c>
      <c r="C302" s="55">
        <v>43010</v>
      </c>
      <c r="D302" s="28" t="s">
        <v>3</v>
      </c>
      <c r="E302" s="53">
        <v>15096</v>
      </c>
      <c r="F302" s="53"/>
      <c r="G302" s="53">
        <v>120753.81</v>
      </c>
      <c r="H302" s="35" t="str">
        <f t="shared" si="4"/>
        <v>משכורות ורכיבי שכר</v>
      </c>
    </row>
    <row r="303" spans="2:8" ht="15">
      <c r="B303" s="25">
        <v>12</v>
      </c>
      <c r="C303" s="55">
        <v>43018</v>
      </c>
      <c r="D303" s="28" t="s">
        <v>30</v>
      </c>
      <c r="E303" s="53"/>
      <c r="F303" s="53">
        <v>200</v>
      </c>
      <c r="G303" s="53">
        <v>86280.89</v>
      </c>
      <c r="H303" s="35" t="str">
        <f t="shared" si="4"/>
        <v>תרומות מיחידים</v>
      </c>
    </row>
    <row r="304" spans="2:8" ht="15">
      <c r="B304" s="25">
        <v>12</v>
      </c>
      <c r="C304" s="55">
        <v>43018</v>
      </c>
      <c r="D304" s="28" t="s">
        <v>57</v>
      </c>
      <c r="E304" s="53"/>
      <c r="F304" s="53">
        <v>300</v>
      </c>
      <c r="G304" s="53">
        <v>86080.89</v>
      </c>
      <c r="H304" s="35" t="str">
        <f t="shared" si="4"/>
        <v>תרומות מיחידים</v>
      </c>
    </row>
    <row r="305" spans="2:8" ht="15">
      <c r="B305" s="25">
        <v>11</v>
      </c>
      <c r="C305" s="55">
        <v>43026</v>
      </c>
      <c r="D305" s="28" t="s">
        <v>3</v>
      </c>
      <c r="E305" s="53">
        <v>76194.13</v>
      </c>
      <c r="F305" s="53"/>
      <c r="G305" s="53">
        <v>10086.76</v>
      </c>
      <c r="H305" s="35" t="str">
        <f t="shared" si="4"/>
        <v>תרומות מקרנות</v>
      </c>
    </row>
    <row r="306" spans="2:8" ht="15">
      <c r="B306" s="25">
        <v>1</v>
      </c>
      <c r="C306" s="55">
        <v>43027</v>
      </c>
      <c r="D306" s="28" t="s">
        <v>28</v>
      </c>
      <c r="E306" s="53">
        <v>3744</v>
      </c>
      <c r="F306" s="53"/>
      <c r="G306" s="53">
        <v>74913.97</v>
      </c>
      <c r="H306" s="35" t="str">
        <f t="shared" si="4"/>
        <v>משכורות ורכיבי שכר</v>
      </c>
    </row>
    <row r="307" spans="2:8" ht="15">
      <c r="B307" s="25">
        <v>11</v>
      </c>
      <c r="C307" s="55">
        <v>43027</v>
      </c>
      <c r="D307" s="28" t="s">
        <v>42</v>
      </c>
      <c r="E307" s="53"/>
      <c r="F307" s="53">
        <v>68571.21</v>
      </c>
      <c r="G307" s="53">
        <v>78657.97</v>
      </c>
      <c r="H307" s="35" t="str">
        <f t="shared" si="4"/>
        <v>תרומות מקרנות</v>
      </c>
    </row>
    <row r="308" spans="2:8" ht="15">
      <c r="B308" s="25">
        <v>6</v>
      </c>
      <c r="C308" s="55">
        <v>43040</v>
      </c>
      <c r="D308" s="28" t="s">
        <v>36</v>
      </c>
      <c r="E308" s="53">
        <v>29.3</v>
      </c>
      <c r="F308" s="53"/>
      <c r="G308" s="53">
        <v>74860.67</v>
      </c>
      <c r="H308" s="35" t="str">
        <f t="shared" si="4"/>
        <v>עמלות בנקאיות</v>
      </c>
    </row>
    <row r="309" spans="2:8" ht="15">
      <c r="B309" s="25">
        <v>6</v>
      </c>
      <c r="C309" s="55">
        <v>43040</v>
      </c>
      <c r="D309" s="28" t="s">
        <v>16</v>
      </c>
      <c r="E309" s="53">
        <v>24</v>
      </c>
      <c r="F309" s="53"/>
      <c r="G309" s="53">
        <v>74889.97</v>
      </c>
      <c r="H309" s="35" t="str">
        <f t="shared" si="4"/>
        <v>עמלות בנקאיות</v>
      </c>
    </row>
    <row r="310" spans="2:8" ht="15">
      <c r="B310" s="25">
        <v>4</v>
      </c>
      <c r="C310" s="55">
        <v>43045</v>
      </c>
      <c r="D310" s="28" t="s">
        <v>3</v>
      </c>
      <c r="E310" s="53">
        <v>1058.5</v>
      </c>
      <c r="F310" s="53"/>
      <c r="G310" s="53">
        <v>36796.19</v>
      </c>
      <c r="H310" s="35" t="str">
        <f t="shared" si="4"/>
        <v>ספקים והחזרי הוצאות</v>
      </c>
    </row>
    <row r="311" spans="2:8" ht="15">
      <c r="B311" s="25">
        <v>4</v>
      </c>
      <c r="C311" s="55">
        <v>43045</v>
      </c>
      <c r="D311" s="28" t="s">
        <v>3</v>
      </c>
      <c r="E311" s="53">
        <v>464</v>
      </c>
      <c r="F311" s="53"/>
      <c r="G311" s="53">
        <v>37854.69</v>
      </c>
      <c r="H311" s="35" t="str">
        <f t="shared" si="4"/>
        <v>ספקים והחזרי הוצאות</v>
      </c>
    </row>
    <row r="312" spans="2:8" ht="15">
      <c r="B312" s="25">
        <v>5</v>
      </c>
      <c r="C312" s="55">
        <v>43045</v>
      </c>
      <c r="D312" s="28" t="s">
        <v>3</v>
      </c>
      <c r="E312" s="53">
        <v>1000</v>
      </c>
      <c r="F312" s="53"/>
      <c r="G312" s="53">
        <v>38318.69</v>
      </c>
      <c r="H312" s="35" t="str">
        <f t="shared" si="4"/>
        <v>החזר הוצאות נסיעה - משקיפים</v>
      </c>
    </row>
    <row r="313" spans="2:8" ht="15">
      <c r="B313" s="25">
        <v>4</v>
      </c>
      <c r="C313" s="55">
        <v>43045</v>
      </c>
      <c r="D313" s="28" t="s">
        <v>3</v>
      </c>
      <c r="E313" s="53">
        <v>23</v>
      </c>
      <c r="F313" s="53"/>
      <c r="G313" s="53">
        <v>39318.69</v>
      </c>
      <c r="H313" s="35" t="str">
        <f t="shared" si="4"/>
        <v>ספקים והחזרי הוצאות</v>
      </c>
    </row>
    <row r="314" spans="2:8" ht="15">
      <c r="B314" s="25">
        <v>4</v>
      </c>
      <c r="C314" s="55">
        <v>43045</v>
      </c>
      <c r="D314" s="28" t="s">
        <v>3</v>
      </c>
      <c r="E314" s="53">
        <v>2183</v>
      </c>
      <c r="F314" s="53"/>
      <c r="G314" s="53">
        <v>39341.69</v>
      </c>
      <c r="H314" s="35" t="str">
        <f t="shared" si="4"/>
        <v>ספקים והחזרי הוצאות</v>
      </c>
    </row>
    <row r="315" spans="2:8" ht="15">
      <c r="B315" s="25">
        <v>4</v>
      </c>
      <c r="C315" s="55">
        <v>43045</v>
      </c>
      <c r="D315" s="28" t="s">
        <v>3</v>
      </c>
      <c r="E315" s="53">
        <v>1017.02</v>
      </c>
      <c r="F315" s="53"/>
      <c r="G315" s="53">
        <v>41524.69</v>
      </c>
      <c r="H315" s="35" t="str">
        <f t="shared" si="4"/>
        <v>ספקים והחזרי הוצאות</v>
      </c>
    </row>
    <row r="316" spans="2:8" ht="15">
      <c r="B316" s="25">
        <v>4</v>
      </c>
      <c r="C316" s="55">
        <v>43045</v>
      </c>
      <c r="D316" s="28" t="s">
        <v>3</v>
      </c>
      <c r="E316" s="53">
        <v>690</v>
      </c>
      <c r="F316" s="53"/>
      <c r="G316" s="53">
        <v>42541.71</v>
      </c>
      <c r="H316" s="35" t="str">
        <f t="shared" si="4"/>
        <v>ספקים והחזרי הוצאות</v>
      </c>
    </row>
    <row r="317" spans="2:8" ht="15">
      <c r="B317" s="25">
        <v>3</v>
      </c>
      <c r="C317" s="55">
        <v>43045</v>
      </c>
      <c r="D317" s="28" t="s">
        <v>3</v>
      </c>
      <c r="E317" s="53">
        <v>526.5</v>
      </c>
      <c r="F317" s="53"/>
      <c r="G317" s="53">
        <v>43231.71</v>
      </c>
      <c r="H317" s="35" t="str">
        <f t="shared" si="4"/>
        <v>ניהול וגיוס כספים</v>
      </c>
    </row>
    <row r="318" spans="2:8" ht="15">
      <c r="B318" s="25">
        <v>3</v>
      </c>
      <c r="C318" s="55">
        <v>43045</v>
      </c>
      <c r="D318" s="28" t="s">
        <v>3</v>
      </c>
      <c r="E318" s="53">
        <v>3312</v>
      </c>
      <c r="F318" s="53"/>
      <c r="G318" s="53">
        <v>43758.21</v>
      </c>
      <c r="H318" s="35" t="str">
        <f t="shared" si="4"/>
        <v>ניהול וגיוס כספים</v>
      </c>
    </row>
    <row r="319" spans="2:8" ht="15">
      <c r="B319" s="25">
        <v>2</v>
      </c>
      <c r="C319" s="55">
        <v>43045</v>
      </c>
      <c r="D319" s="28" t="s">
        <v>3</v>
      </c>
      <c r="E319" s="53">
        <v>5382</v>
      </c>
      <c r="F319" s="53"/>
      <c r="G319" s="53">
        <v>47070.21</v>
      </c>
      <c r="H319" s="35" t="str">
        <f t="shared" si="4"/>
        <v>דוברות ויח״צ</v>
      </c>
    </row>
    <row r="320" spans="2:8" ht="15">
      <c r="B320" s="25">
        <v>1</v>
      </c>
      <c r="C320" s="55">
        <v>43045</v>
      </c>
      <c r="D320" s="28" t="s">
        <v>3</v>
      </c>
      <c r="E320" s="53">
        <v>1843.46</v>
      </c>
      <c r="F320" s="53"/>
      <c r="G320" s="53">
        <v>52452.21</v>
      </c>
      <c r="H320" s="35" t="str">
        <f t="shared" si="4"/>
        <v>משכורות ורכיבי שכר</v>
      </c>
    </row>
    <row r="321" spans="2:8" ht="15">
      <c r="B321" s="25">
        <v>1</v>
      </c>
      <c r="C321" s="55">
        <v>43045</v>
      </c>
      <c r="D321" s="28" t="s">
        <v>3</v>
      </c>
      <c r="E321" s="53">
        <v>4321</v>
      </c>
      <c r="F321" s="53"/>
      <c r="G321" s="53">
        <v>54295.67</v>
      </c>
      <c r="H321" s="35" t="str">
        <f t="shared" si="4"/>
        <v>משכורות ורכיבי שכר</v>
      </c>
    </row>
    <row r="322" spans="2:8" ht="15">
      <c r="B322" s="25">
        <v>1</v>
      </c>
      <c r="C322" s="55">
        <v>43045</v>
      </c>
      <c r="D322" s="28" t="s">
        <v>3</v>
      </c>
      <c r="E322" s="53">
        <v>8304</v>
      </c>
      <c r="F322" s="53"/>
      <c r="G322" s="53">
        <v>58616.67</v>
      </c>
      <c r="H322" s="35" t="str">
        <f t="shared" si="4"/>
        <v>משכורות ורכיבי שכר</v>
      </c>
    </row>
    <row r="323" spans="2:8" ht="15">
      <c r="B323" s="25">
        <v>1</v>
      </c>
      <c r="C323" s="55">
        <v>43045</v>
      </c>
      <c r="D323" s="28" t="s">
        <v>3</v>
      </c>
      <c r="E323" s="53">
        <v>7940</v>
      </c>
      <c r="F323" s="53"/>
      <c r="G323" s="53">
        <v>66920.67</v>
      </c>
      <c r="H323" s="35" t="str">
        <f t="shared" si="4"/>
        <v>משכורות ורכיבי שכר</v>
      </c>
    </row>
    <row r="324" spans="2:8" ht="15">
      <c r="B324" s="25">
        <v>1</v>
      </c>
      <c r="C324" s="55">
        <v>43054</v>
      </c>
      <c r="D324" s="28" t="s">
        <v>28</v>
      </c>
      <c r="E324" s="53">
        <v>9545</v>
      </c>
      <c r="F324" s="53"/>
      <c r="G324" s="53">
        <v>24627.19</v>
      </c>
      <c r="H324" s="35" t="str">
        <f t="shared" si="4"/>
        <v>משכורות ורכיבי שכר</v>
      </c>
    </row>
    <row r="325" spans="2:8" ht="15">
      <c r="B325" s="25">
        <v>1</v>
      </c>
      <c r="C325" s="55">
        <v>43054</v>
      </c>
      <c r="D325" s="28" t="s">
        <v>28</v>
      </c>
      <c r="E325" s="53">
        <v>2624</v>
      </c>
      <c r="F325" s="53"/>
      <c r="G325" s="53">
        <v>34172.19</v>
      </c>
      <c r="H325" s="35" t="str">
        <f t="shared" si="4"/>
        <v>משכורות ורכיבי שכר</v>
      </c>
    </row>
    <row r="326" spans="2:8" ht="15">
      <c r="B326" s="25">
        <v>11</v>
      </c>
      <c r="C326" s="55">
        <v>43059</v>
      </c>
      <c r="D326" s="28" t="s">
        <v>47</v>
      </c>
      <c r="E326" s="53"/>
      <c r="F326" s="53">
        <v>15000</v>
      </c>
      <c r="G326" s="53">
        <v>39627.19</v>
      </c>
      <c r="H326" s="35" t="str">
        <f t="shared" si="4"/>
        <v>תרומות מקרנות</v>
      </c>
    </row>
    <row r="327" spans="2:8" ht="15">
      <c r="B327" s="25">
        <v>11</v>
      </c>
      <c r="C327" s="55">
        <v>43060</v>
      </c>
      <c r="D327" s="28" t="s">
        <v>47</v>
      </c>
      <c r="E327" s="53"/>
      <c r="F327" s="53">
        <v>87612.5</v>
      </c>
      <c r="G327" s="53">
        <v>127239.69</v>
      </c>
      <c r="H327" s="35" t="str">
        <f t="shared" si="4"/>
        <v>תרומות מקרנות</v>
      </c>
    </row>
    <row r="328" spans="2:8" ht="15">
      <c r="B328" s="25">
        <v>6</v>
      </c>
      <c r="C328" s="55">
        <v>43070</v>
      </c>
      <c r="D328" s="28" t="s">
        <v>58</v>
      </c>
      <c r="E328" s="53">
        <v>11.6</v>
      </c>
      <c r="F328" s="53"/>
      <c r="G328" s="53">
        <v>127204.09</v>
      </c>
      <c r="H328" s="35" t="str">
        <f t="shared" si="4"/>
        <v>עמלות בנקאיות</v>
      </c>
    </row>
    <row r="329" spans="2:8" ht="15">
      <c r="B329" s="25">
        <v>6</v>
      </c>
      <c r="C329" s="55">
        <v>43070</v>
      </c>
      <c r="D329" s="28" t="s">
        <v>16</v>
      </c>
      <c r="E329" s="53">
        <v>24</v>
      </c>
      <c r="F329" s="53"/>
      <c r="G329" s="53">
        <v>127215.69</v>
      </c>
      <c r="H329" s="35" t="str">
        <f t="shared" si="4"/>
        <v>עמלות בנקאיות</v>
      </c>
    </row>
    <row r="330" spans="2:8" ht="15">
      <c r="B330" s="25">
        <v>12</v>
      </c>
      <c r="C330" s="55">
        <v>43076</v>
      </c>
      <c r="D330" s="28" t="s">
        <v>40</v>
      </c>
      <c r="E330" s="53"/>
      <c r="F330" s="53">
        <v>86.82</v>
      </c>
      <c r="G330" s="53">
        <v>127290.91</v>
      </c>
      <c r="H330" s="35" t="str">
        <f t="shared" si="4"/>
        <v>תרומות מיחידים</v>
      </c>
    </row>
    <row r="331" spans="2:8" ht="15">
      <c r="B331" s="25"/>
      <c r="C331" s="55">
        <v>43077</v>
      </c>
      <c r="D331" s="28" t="s">
        <v>3</v>
      </c>
      <c r="E331" s="53">
        <v>431.7</v>
      </c>
      <c r="F331" s="53"/>
      <c r="G331" s="53">
        <v>77382.67</v>
      </c>
      <c r="H331" s="35" t="e">
        <f t="shared" si="4"/>
        <v>#N/A</v>
      </c>
    </row>
    <row r="332" spans="2:8" ht="15">
      <c r="B332" s="25">
        <v>4</v>
      </c>
      <c r="C332" s="55">
        <v>43077</v>
      </c>
      <c r="D332" s="28" t="s">
        <v>3</v>
      </c>
      <c r="E332" s="53">
        <v>1308</v>
      </c>
      <c r="F332" s="53"/>
      <c r="G332" s="53">
        <v>77814.37</v>
      </c>
      <c r="H332" s="35" t="str">
        <f t="shared" si="4"/>
        <v>ספקים והחזרי הוצאות</v>
      </c>
    </row>
    <row r="333" spans="2:8" ht="15">
      <c r="B333" s="25">
        <v>4</v>
      </c>
      <c r="C333" s="55">
        <v>43077</v>
      </c>
      <c r="D333" s="28" t="s">
        <v>3</v>
      </c>
      <c r="E333" s="53">
        <v>2000</v>
      </c>
      <c r="F333" s="53"/>
      <c r="G333" s="53">
        <v>79122.37</v>
      </c>
      <c r="H333" s="35" t="str">
        <f t="shared" si="4"/>
        <v>ספקים והחזרי הוצאות</v>
      </c>
    </row>
    <row r="334" spans="2:8" ht="15">
      <c r="B334" s="25">
        <v>4</v>
      </c>
      <c r="C334" s="55">
        <v>43077</v>
      </c>
      <c r="D334" s="28" t="s">
        <v>3</v>
      </c>
      <c r="E334" s="53">
        <v>724</v>
      </c>
      <c r="F334" s="53"/>
      <c r="G334" s="53">
        <v>81122.37</v>
      </c>
      <c r="H334" s="35" t="str">
        <f t="shared" si="4"/>
        <v>ספקים והחזרי הוצאות</v>
      </c>
    </row>
    <row r="335" spans="2:8" ht="15">
      <c r="B335" s="25">
        <v>4</v>
      </c>
      <c r="C335" s="55">
        <v>43077</v>
      </c>
      <c r="D335" s="28" t="s">
        <v>3</v>
      </c>
      <c r="E335" s="53">
        <v>700</v>
      </c>
      <c r="F335" s="53"/>
      <c r="G335" s="53">
        <v>81846.37</v>
      </c>
      <c r="H335" s="35" t="str">
        <f t="shared" si="4"/>
        <v>ספקים והחזרי הוצאות</v>
      </c>
    </row>
    <row r="336" spans="2:8" ht="15">
      <c r="B336" s="25">
        <v>4</v>
      </c>
      <c r="C336" s="55">
        <v>43077</v>
      </c>
      <c r="D336" s="28" t="s">
        <v>3</v>
      </c>
      <c r="E336" s="53">
        <v>1404</v>
      </c>
      <c r="F336" s="53"/>
      <c r="G336" s="53">
        <v>82546.37</v>
      </c>
      <c r="H336" s="35" t="str">
        <f t="shared" si="4"/>
        <v>ספקים והחזרי הוצאות</v>
      </c>
    </row>
    <row r="337" spans="2:8" ht="15">
      <c r="B337" s="25">
        <v>4</v>
      </c>
      <c r="C337" s="55">
        <v>43077</v>
      </c>
      <c r="D337" s="28" t="s">
        <v>3</v>
      </c>
      <c r="E337" s="53">
        <v>407.48</v>
      </c>
      <c r="F337" s="53"/>
      <c r="G337" s="53">
        <v>83950.37</v>
      </c>
      <c r="H337" s="35" t="str">
        <f t="shared" si="4"/>
        <v>ספקים והחזרי הוצאות</v>
      </c>
    </row>
    <row r="338" spans="2:8" ht="15">
      <c r="B338" s="25">
        <v>4</v>
      </c>
      <c r="C338" s="55">
        <v>43077</v>
      </c>
      <c r="D338" s="28" t="s">
        <v>3</v>
      </c>
      <c r="E338" s="53">
        <v>764</v>
      </c>
      <c r="F338" s="53"/>
      <c r="G338" s="53">
        <v>84357.85</v>
      </c>
      <c r="H338" s="35" t="str">
        <f t="shared" si="4"/>
        <v>ספקים והחזרי הוצאות</v>
      </c>
    </row>
    <row r="339" spans="2:8" ht="15">
      <c r="B339" s="25">
        <v>3</v>
      </c>
      <c r="C339" s="55">
        <v>43077</v>
      </c>
      <c r="D339" s="28" t="s">
        <v>3</v>
      </c>
      <c r="E339" s="53">
        <v>526.5</v>
      </c>
      <c r="F339" s="53"/>
      <c r="G339" s="53">
        <v>85121.85</v>
      </c>
      <c r="H339" s="35" t="str">
        <f t="shared" si="4"/>
        <v>ניהול וגיוס כספים</v>
      </c>
    </row>
    <row r="340" spans="2:8" ht="15">
      <c r="B340" s="25">
        <v>3</v>
      </c>
      <c r="C340" s="55">
        <v>43077</v>
      </c>
      <c r="D340" s="28" t="s">
        <v>3</v>
      </c>
      <c r="E340" s="53">
        <v>3312</v>
      </c>
      <c r="F340" s="53"/>
      <c r="G340" s="53">
        <v>85648.35</v>
      </c>
      <c r="H340" s="35" t="str">
        <f t="shared" si="4"/>
        <v>ניהול וגיוס כספים</v>
      </c>
    </row>
    <row r="341" spans="2:8" ht="15">
      <c r="B341" s="25">
        <v>2</v>
      </c>
      <c r="C341" s="55">
        <v>43077</v>
      </c>
      <c r="D341" s="28" t="s">
        <v>3</v>
      </c>
      <c r="E341" s="53">
        <v>5382</v>
      </c>
      <c r="F341" s="53"/>
      <c r="G341" s="53">
        <v>88960.35</v>
      </c>
      <c r="H341" s="35" t="str">
        <f t="shared" si="4"/>
        <v>דוברות ויח״צ</v>
      </c>
    </row>
    <row r="342" spans="2:8" ht="15">
      <c r="B342" s="25">
        <v>1</v>
      </c>
      <c r="C342" s="55">
        <v>43077</v>
      </c>
      <c r="D342" s="28" t="s">
        <v>3</v>
      </c>
      <c r="E342" s="53">
        <v>5478.28</v>
      </c>
      <c r="F342" s="53"/>
      <c r="G342" s="53">
        <v>94342.35</v>
      </c>
      <c r="H342" s="35" t="str">
        <f t="shared" si="4"/>
        <v>משכורות ורכיבי שכר</v>
      </c>
    </row>
    <row r="343" spans="2:8" ht="15">
      <c r="B343" s="25">
        <v>1</v>
      </c>
      <c r="C343" s="55">
        <v>43077</v>
      </c>
      <c r="D343" s="28" t="s">
        <v>3</v>
      </c>
      <c r="E343" s="53">
        <v>5478.28</v>
      </c>
      <c r="F343" s="53"/>
      <c r="G343" s="53">
        <v>99820.63</v>
      </c>
      <c r="H343" s="35" t="str">
        <f t="shared" si="4"/>
        <v>משכורות ורכיבי שכר</v>
      </c>
    </row>
    <row r="344" spans="2:8" ht="15">
      <c r="B344" s="25">
        <v>1</v>
      </c>
      <c r="C344" s="55">
        <v>43077</v>
      </c>
      <c r="D344" s="28" t="s">
        <v>3</v>
      </c>
      <c r="E344" s="53">
        <v>6782</v>
      </c>
      <c r="F344" s="53"/>
      <c r="G344" s="53">
        <v>105298.91</v>
      </c>
      <c r="H344" s="35" t="str">
        <f t="shared" si="4"/>
        <v>משכורות ורכיבי שכר</v>
      </c>
    </row>
    <row r="345" spans="2:8" ht="15">
      <c r="B345" s="25">
        <v>1</v>
      </c>
      <c r="C345" s="55">
        <v>43077</v>
      </c>
      <c r="D345" s="28" t="s">
        <v>3</v>
      </c>
      <c r="E345" s="53">
        <v>7278</v>
      </c>
      <c r="F345" s="53"/>
      <c r="G345" s="53">
        <v>112080.91</v>
      </c>
      <c r="H345" s="35" t="str">
        <f t="shared" si="4"/>
        <v>משכורות ורכיבי שכר</v>
      </c>
    </row>
    <row r="346" spans="2:8" ht="15">
      <c r="B346" s="25">
        <v>1</v>
      </c>
      <c r="C346" s="55">
        <v>43077</v>
      </c>
      <c r="D346" s="28" t="s">
        <v>3</v>
      </c>
      <c r="E346" s="53">
        <v>7932</v>
      </c>
      <c r="F346" s="53"/>
      <c r="G346" s="53">
        <v>119358.91</v>
      </c>
      <c r="H346" s="35" t="str">
        <f t="shared" si="4"/>
        <v>משכורות ורכיבי שכר</v>
      </c>
    </row>
    <row r="347" spans="2:8" ht="15">
      <c r="B347" s="25">
        <v>11</v>
      </c>
      <c r="C347" s="55">
        <v>43080</v>
      </c>
      <c r="D347" s="28" t="s">
        <v>30</v>
      </c>
      <c r="E347" s="53"/>
      <c r="F347" s="53">
        <v>7000</v>
      </c>
      <c r="G347" s="53">
        <v>84382.67</v>
      </c>
      <c r="H347" s="35" t="str">
        <f t="shared" si="4"/>
        <v>תרומות מקרנות</v>
      </c>
    </row>
    <row r="348" spans="2:8" ht="15">
      <c r="B348" s="25">
        <v>12</v>
      </c>
      <c r="C348" s="55">
        <v>43083</v>
      </c>
      <c r="D348" s="28" t="s">
        <v>59</v>
      </c>
      <c r="E348" s="53"/>
      <c r="F348" s="53">
        <v>24.29</v>
      </c>
      <c r="G348" s="53">
        <v>84406.96</v>
      </c>
      <c r="H348" s="35" t="str">
        <f t="shared" si="4"/>
        <v>תרומות מיחידים</v>
      </c>
    </row>
    <row r="349" spans="2:8" ht="15">
      <c r="B349" s="25">
        <v>1</v>
      </c>
      <c r="C349" s="55">
        <v>43084</v>
      </c>
      <c r="D349" s="28" t="s">
        <v>28</v>
      </c>
      <c r="E349" s="53">
        <v>3365</v>
      </c>
      <c r="F349" s="53"/>
      <c r="G349" s="53">
        <v>81041.96</v>
      </c>
      <c r="H349" s="35" t="str">
        <f t="shared" si="4"/>
        <v>משכורות ורכיבי שכר</v>
      </c>
    </row>
  </sheetData>
  <sheetProtection/>
  <mergeCells count="9">
    <mergeCell ref="B3:I10"/>
    <mergeCell ref="A1:J1"/>
    <mergeCell ref="C33:D33"/>
    <mergeCell ref="B12:D12"/>
    <mergeCell ref="C28:D28"/>
    <mergeCell ref="C29:D29"/>
    <mergeCell ref="C30:D30"/>
    <mergeCell ref="C31:D31"/>
    <mergeCell ref="C32:D32"/>
  </mergeCells>
  <printOptions/>
  <pageMargins left="0.75" right="0.75" top="1" bottom="1" header="0.5" footer="0.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TalelW</dc:creator>
  <cp:keywords/>
  <dc:description/>
  <cp:lastModifiedBy>Microsoft Office User</cp:lastModifiedBy>
  <dcterms:created xsi:type="dcterms:W3CDTF">2015-02-15T12:12:27Z</dcterms:created>
  <dcterms:modified xsi:type="dcterms:W3CDTF">2017-12-31T14:46:38Z</dcterms:modified>
  <cp:category/>
  <cp:version/>
  <cp:contentType/>
  <cp:contentStatus/>
</cp:coreProperties>
</file>